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860" activeTab="3"/>
  </bookViews>
  <sheets>
    <sheet name="1.1.Por año y fuente" sheetId="5" r:id="rId1"/>
    <sheet name="1.2. Ranking Edo. Residencia" sheetId="1" r:id="rId2"/>
    <sheet name="1.3.Caractlaboral1994-2020" sheetId="3" r:id="rId3"/>
    <sheet name="1.4.Caractdemog2001-2019" sheetId="2" r:id="rId4"/>
    <sheet name="Hoja1" sheetId="6" state="hidden" r:id="rId5"/>
  </sheets>
  <calcPr calcId="145621"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2" l="1"/>
  <c r="T53" i="2"/>
  <c r="S53" i="2"/>
  <c r="R53" i="2"/>
  <c r="Q53" i="2"/>
  <c r="P53" i="2"/>
  <c r="O53" i="2"/>
  <c r="N53" i="2"/>
  <c r="M53" i="2"/>
  <c r="L53" i="2"/>
  <c r="K53" i="2"/>
  <c r="J53" i="2"/>
  <c r="I53" i="2"/>
  <c r="H53" i="2"/>
  <c r="G53" i="2"/>
  <c r="F53" i="2"/>
  <c r="E53" i="2"/>
  <c r="D53" i="2"/>
  <c r="C53" i="2"/>
  <c r="U56" i="2"/>
  <c r="T56" i="2"/>
  <c r="S56" i="2"/>
  <c r="R56" i="2"/>
  <c r="Q56" i="2"/>
  <c r="P56" i="2"/>
  <c r="O56" i="2"/>
  <c r="N56" i="2"/>
  <c r="M56" i="2"/>
  <c r="L56" i="2"/>
  <c r="K56" i="2"/>
  <c r="J56" i="2"/>
  <c r="I56" i="2"/>
  <c r="H56" i="2"/>
  <c r="G56" i="2"/>
  <c r="F56" i="2"/>
  <c r="E56" i="2"/>
  <c r="D56" i="2"/>
  <c r="U55" i="2"/>
  <c r="T55" i="2"/>
  <c r="S55" i="2"/>
  <c r="R55" i="2"/>
  <c r="Q55" i="2"/>
  <c r="P55" i="2"/>
  <c r="O55" i="2"/>
  <c r="N55" i="2"/>
  <c r="M55" i="2"/>
  <c r="L55" i="2"/>
  <c r="K55" i="2"/>
  <c r="J55" i="2"/>
  <c r="I55" i="2"/>
  <c r="H55" i="2"/>
  <c r="G55" i="2"/>
  <c r="F55" i="2"/>
  <c r="E55" i="2"/>
  <c r="D55" i="2"/>
  <c r="U54" i="2"/>
  <c r="T54" i="2"/>
  <c r="S54" i="2"/>
  <c r="R54" i="2"/>
  <c r="Q54" i="2"/>
  <c r="P54" i="2"/>
  <c r="O54" i="2"/>
  <c r="N54" i="2"/>
  <c r="M54" i="2"/>
  <c r="L54" i="2"/>
  <c r="K54" i="2"/>
  <c r="J54" i="2"/>
  <c r="I54" i="2"/>
  <c r="H54" i="2"/>
  <c r="G54" i="2"/>
  <c r="F54" i="2"/>
  <c r="E54" i="2"/>
  <c r="D54" i="2"/>
  <c r="C56" i="2"/>
  <c r="C55" i="2"/>
  <c r="C54" i="2"/>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B39" i="6"/>
  <c r="C39" i="6"/>
  <c r="D39" i="6"/>
  <c r="B40" i="6"/>
  <c r="C40" i="6"/>
  <c r="D40" i="6"/>
  <c r="B41" i="6"/>
  <c r="C41" i="6"/>
  <c r="D41" i="6"/>
  <c r="B42" i="6"/>
  <c r="C42" i="6"/>
  <c r="D42" i="6"/>
  <c r="B43" i="6"/>
  <c r="C43" i="6"/>
  <c r="D43" i="6"/>
  <c r="B44" i="6"/>
  <c r="C44" i="6"/>
  <c r="D44" i="6"/>
  <c r="B45" i="6"/>
  <c r="C45" i="6"/>
  <c r="D45" i="6"/>
  <c r="B46" i="6"/>
  <c r="C46" i="6"/>
  <c r="D46" i="6"/>
  <c r="D28" i="6"/>
  <c r="C28" i="6"/>
  <c r="B28" i="6"/>
  <c r="I62" i="1" l="1"/>
  <c r="S78" i="3"/>
  <c r="S77" i="3"/>
  <c r="S76" i="3"/>
  <c r="S94" i="3"/>
  <c r="S93" i="3"/>
  <c r="S92" i="3"/>
  <c r="S91" i="3"/>
  <c r="S90" i="3"/>
  <c r="S89" i="3"/>
  <c r="N94" i="3"/>
  <c r="N93" i="3"/>
  <c r="N92" i="3"/>
  <c r="N91" i="3"/>
  <c r="N90" i="3"/>
  <c r="N89" i="3"/>
  <c r="C66" i="2"/>
  <c r="C65" i="2"/>
  <c r="C64" i="2"/>
  <c r="U80" i="1" l="1"/>
  <c r="U79" i="1"/>
  <c r="M100" i="1"/>
  <c r="I84" i="1"/>
  <c r="E62" i="1"/>
  <c r="C38" i="3"/>
  <c r="C52" i="3" l="1"/>
  <c r="C50" i="3"/>
  <c r="C47" i="3"/>
  <c r="C51" i="3"/>
  <c r="C49" i="3"/>
  <c r="C48" i="3"/>
  <c r="G30" i="5"/>
  <c r="G29" i="5"/>
  <c r="AG113"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62" i="1"/>
  <c r="AC113"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62" i="1"/>
  <c r="Y62" i="1"/>
  <c r="U148" i="2"/>
  <c r="T139" i="2"/>
  <c r="T132" i="2"/>
  <c r="T140" i="2" s="1"/>
  <c r="U132" i="2"/>
  <c r="U139" i="2" s="1"/>
  <c r="T142" i="2"/>
  <c r="T148" i="2" s="1"/>
  <c r="U142" i="2"/>
  <c r="U147" i="2" s="1"/>
  <c r="AB80" i="3"/>
  <c r="AB90" i="3" s="1"/>
  <c r="AC80" i="3"/>
  <c r="AC92" i="3" s="1"/>
  <c r="AB70" i="3"/>
  <c r="AB76" i="3" s="1"/>
  <c r="AC70" i="3"/>
  <c r="AC76" i="3" s="1"/>
  <c r="U127" i="2"/>
  <c r="U128" i="2"/>
  <c r="U129" i="2"/>
  <c r="U130" i="2"/>
  <c r="U126" i="2"/>
  <c r="U112" i="2"/>
  <c r="U113" i="2"/>
  <c r="U114" i="2"/>
  <c r="U115" i="2"/>
  <c r="U116" i="2"/>
  <c r="U111" i="2"/>
  <c r="U91" i="2"/>
  <c r="U92" i="2"/>
  <c r="U93" i="2"/>
  <c r="U94" i="2"/>
  <c r="U95" i="2"/>
  <c r="U96" i="2"/>
  <c r="U97" i="2"/>
  <c r="U98" i="2"/>
  <c r="U99" i="2"/>
  <c r="U100" i="2"/>
  <c r="U90" i="2"/>
  <c r="U74" i="2"/>
  <c r="U72" i="2" s="1"/>
  <c r="U73" i="2"/>
  <c r="U65" i="2"/>
  <c r="U66" i="2"/>
  <c r="U64" i="2"/>
  <c r="U41" i="2"/>
  <c r="U42" i="2"/>
  <c r="U43" i="2"/>
  <c r="U44" i="2"/>
  <c r="U45" i="2"/>
  <c r="U46" i="2"/>
  <c r="U40" i="2"/>
  <c r="U23" i="2"/>
  <c r="U24" i="2"/>
  <c r="U25" i="2"/>
  <c r="U26" i="2"/>
  <c r="U22" i="2"/>
  <c r="U12" i="2"/>
  <c r="U11" i="2"/>
  <c r="T127" i="2"/>
  <c r="T128" i="2"/>
  <c r="T129" i="2"/>
  <c r="T130" i="2"/>
  <c r="T126" i="2"/>
  <c r="T112" i="2"/>
  <c r="T113" i="2"/>
  <c r="T114" i="2"/>
  <c r="T115" i="2"/>
  <c r="T116" i="2"/>
  <c r="T111" i="2"/>
  <c r="T91" i="2"/>
  <c r="T92" i="2"/>
  <c r="T93" i="2"/>
  <c r="T94" i="2"/>
  <c r="T89" i="2" s="1"/>
  <c r="T95" i="2"/>
  <c r="T96" i="2"/>
  <c r="T97" i="2"/>
  <c r="T98" i="2"/>
  <c r="T99" i="2"/>
  <c r="T100" i="2"/>
  <c r="T90" i="2"/>
  <c r="T72" i="2"/>
  <c r="T74" i="2"/>
  <c r="T73" i="2"/>
  <c r="T65" i="2"/>
  <c r="T66" i="2"/>
  <c r="T64" i="2"/>
  <c r="T41" i="2"/>
  <c r="T42" i="2"/>
  <c r="T43" i="2"/>
  <c r="T44" i="2"/>
  <c r="T45" i="2"/>
  <c r="T46" i="2"/>
  <c r="T40" i="2"/>
  <c r="T23" i="2"/>
  <c r="T24" i="2"/>
  <c r="T25" i="2"/>
  <c r="T26" i="2"/>
  <c r="T22" i="2"/>
  <c r="T12" i="2"/>
  <c r="T11" i="2"/>
  <c r="T10" i="2" s="1"/>
  <c r="AC56" i="3"/>
  <c r="AC66" i="3" s="1"/>
  <c r="AB56" i="3"/>
  <c r="AB66" i="3" s="1"/>
  <c r="AB38" i="3"/>
  <c r="AB49" i="3" s="1"/>
  <c r="AC38" i="3"/>
  <c r="AC48" i="3" s="1"/>
  <c r="AB30" i="3"/>
  <c r="AB36" i="3" s="1"/>
  <c r="AC30" i="3"/>
  <c r="AC35" i="3" s="1"/>
  <c r="AB17" i="3"/>
  <c r="AC17" i="3"/>
  <c r="AB5" i="3"/>
  <c r="AB12" i="3" s="1"/>
  <c r="AC5" i="3"/>
  <c r="AC12" i="3" s="1"/>
  <c r="AB13" i="3"/>
  <c r="AC13" i="3"/>
  <c r="AB14" i="3"/>
  <c r="AC14" i="3"/>
  <c r="D31" i="5"/>
  <c r="D30" i="5"/>
  <c r="D29" i="5"/>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X57" i="1"/>
  <c r="Y57" i="1"/>
  <c r="AC25" i="3" l="1"/>
  <c r="AC24" i="3"/>
  <c r="AC27" i="3"/>
  <c r="AC26" i="3"/>
  <c r="AB25" i="3"/>
  <c r="AB24" i="3"/>
  <c r="AB27" i="3"/>
  <c r="AB26" i="3"/>
  <c r="AC67" i="3"/>
  <c r="AC36" i="3"/>
  <c r="AC34" i="3" s="1"/>
  <c r="AB64" i="3"/>
  <c r="AC65" i="3"/>
  <c r="AC77" i="3"/>
  <c r="AB50" i="3"/>
  <c r="AC64" i="3"/>
  <c r="AB92" i="3"/>
  <c r="AB48" i="3"/>
  <c r="AB65" i="3"/>
  <c r="AC78" i="3"/>
  <c r="AC89" i="3"/>
  <c r="AC91" i="3"/>
  <c r="AB15" i="3"/>
  <c r="AB11" i="3" s="1"/>
  <c r="AB52" i="3"/>
  <c r="AB67" i="3"/>
  <c r="AB93" i="3"/>
  <c r="AB78" i="3"/>
  <c r="U146" i="2"/>
  <c r="AB35" i="3"/>
  <c r="AB34" i="3" s="1"/>
  <c r="AC51" i="3"/>
  <c r="AC49" i="3"/>
  <c r="AC52" i="3"/>
  <c r="T63" i="2"/>
  <c r="U39" i="2"/>
  <c r="U110" i="2"/>
  <c r="AB77" i="3"/>
  <c r="AC94" i="3"/>
  <c r="AC90" i="3"/>
  <c r="T147" i="2"/>
  <c r="T146" i="2" s="1"/>
  <c r="U140" i="2"/>
  <c r="AB47" i="3"/>
  <c r="AB51" i="3"/>
  <c r="AC68" i="3"/>
  <c r="T110" i="2"/>
  <c r="AB89" i="3"/>
  <c r="AB91" i="3"/>
  <c r="AC93" i="3"/>
  <c r="T138" i="2"/>
  <c r="T137" i="2" s="1"/>
  <c r="U138" i="2"/>
  <c r="U137" i="2" s="1"/>
  <c r="Y113" i="1"/>
  <c r="AC15" i="3"/>
  <c r="AC11" i="3" s="1"/>
  <c r="AC47" i="3"/>
  <c r="AC50" i="3"/>
  <c r="AB68" i="3"/>
  <c r="U89" i="2"/>
  <c r="AB94" i="3"/>
  <c r="U63" i="2"/>
  <c r="U10" i="2"/>
  <c r="T39" i="2"/>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AA88" i="3"/>
  <c r="AA80" i="3"/>
  <c r="Z80" i="3"/>
  <c r="AA75" i="3"/>
  <c r="AA70" i="3"/>
  <c r="AA63" i="3"/>
  <c r="AA56" i="3"/>
  <c r="AA46" i="3"/>
  <c r="AA38" i="3"/>
  <c r="AA34" i="3"/>
  <c r="AA30" i="3"/>
  <c r="AA17" i="3"/>
  <c r="AA6" i="3"/>
  <c r="AA14" i="3" s="1"/>
  <c r="S146" i="2"/>
  <c r="S142" i="2"/>
  <c r="S137" i="2"/>
  <c r="S132" i="2"/>
  <c r="S118" i="2"/>
  <c r="S110" i="2"/>
  <c r="S102" i="2"/>
  <c r="S89" i="2"/>
  <c r="S76" i="2"/>
  <c r="S72" i="2"/>
  <c r="S68" i="2"/>
  <c r="S63" i="2"/>
  <c r="S58" i="2"/>
  <c r="S39" i="2"/>
  <c r="S30" i="2"/>
  <c r="S14" i="2"/>
  <c r="S10" i="2"/>
  <c r="S7" i="2"/>
  <c r="G28" i="5"/>
  <c r="AA25" i="3" l="1"/>
  <c r="AA24" i="3"/>
  <c r="AA27" i="3"/>
  <c r="AA26" i="3"/>
  <c r="AC63" i="3"/>
  <c r="AC75" i="3"/>
  <c r="AB75" i="3"/>
  <c r="AC23" i="3"/>
  <c r="AB63" i="3"/>
  <c r="AC46" i="3"/>
  <c r="AC88" i="3"/>
  <c r="AB88" i="3"/>
  <c r="AB46" i="3"/>
  <c r="AB23" i="3"/>
  <c r="AA5" i="3"/>
  <c r="AA15" i="3" s="1"/>
  <c r="AA13" i="3"/>
  <c r="C30" i="3"/>
  <c r="C34" i="3"/>
  <c r="AA23" i="3" l="1"/>
  <c r="AA12" i="3"/>
  <c r="AA11" i="3" s="1"/>
  <c r="D63" i="3"/>
  <c r="E63" i="3"/>
  <c r="F63" i="3"/>
  <c r="G63" i="3"/>
  <c r="H63" i="3"/>
  <c r="I63" i="3"/>
  <c r="J63" i="3"/>
  <c r="K63" i="3"/>
  <c r="L63" i="3"/>
  <c r="M63" i="3"/>
  <c r="N63" i="3"/>
  <c r="O63" i="3"/>
  <c r="P63" i="3"/>
  <c r="Q63" i="3"/>
  <c r="R63" i="3"/>
  <c r="S63" i="3"/>
  <c r="T63" i="3"/>
  <c r="U63" i="3"/>
  <c r="V63" i="3"/>
  <c r="W63" i="3"/>
  <c r="X63" i="3"/>
  <c r="Y63" i="3"/>
  <c r="Z63" i="3"/>
  <c r="C63" i="3"/>
  <c r="D56" i="3"/>
  <c r="E56" i="3"/>
  <c r="F56" i="3"/>
  <c r="G56" i="3"/>
  <c r="H56" i="3"/>
  <c r="I56" i="3"/>
  <c r="J56" i="3"/>
  <c r="K56" i="3"/>
  <c r="L56" i="3"/>
  <c r="M56" i="3"/>
  <c r="N56" i="3"/>
  <c r="O56" i="3"/>
  <c r="P56" i="3"/>
  <c r="Q56" i="3"/>
  <c r="R56" i="3"/>
  <c r="S56" i="3"/>
  <c r="T56" i="3"/>
  <c r="U56" i="3"/>
  <c r="V56" i="3"/>
  <c r="W56" i="3"/>
  <c r="X56" i="3"/>
  <c r="Y56" i="3"/>
  <c r="Z56" i="3"/>
  <c r="C56" i="3"/>
  <c r="E46" i="3"/>
  <c r="F46" i="3"/>
  <c r="G46" i="3"/>
  <c r="H46" i="3"/>
  <c r="I46" i="3"/>
  <c r="J46" i="3"/>
  <c r="K46" i="3"/>
  <c r="L46" i="3"/>
  <c r="M46" i="3"/>
  <c r="O46" i="3"/>
  <c r="P46" i="3"/>
  <c r="Q46" i="3"/>
  <c r="R46" i="3"/>
  <c r="T46" i="3"/>
  <c r="U46" i="3"/>
  <c r="V46" i="3"/>
  <c r="W46" i="3"/>
  <c r="Y46" i="3"/>
  <c r="Z46" i="3"/>
  <c r="C46" i="3"/>
  <c r="G38" i="3"/>
  <c r="D38" i="3"/>
  <c r="E38" i="3"/>
  <c r="F38" i="3"/>
  <c r="H38" i="3"/>
  <c r="I38" i="3"/>
  <c r="J38" i="3"/>
  <c r="K38" i="3"/>
  <c r="L38" i="3"/>
  <c r="M38" i="3"/>
  <c r="N38" i="3"/>
  <c r="O38" i="3"/>
  <c r="P38" i="3"/>
  <c r="Q38" i="3"/>
  <c r="R38" i="3"/>
  <c r="S38" i="3"/>
  <c r="T38" i="3"/>
  <c r="U38" i="3"/>
  <c r="V38" i="3"/>
  <c r="W38" i="3"/>
  <c r="X38" i="3"/>
  <c r="Y38" i="3"/>
  <c r="Z38" i="3"/>
  <c r="E30" i="3"/>
  <c r="D17" i="3"/>
  <c r="E17" i="3"/>
  <c r="F17" i="3"/>
  <c r="G17" i="3"/>
  <c r="H17" i="3"/>
  <c r="I17" i="3"/>
  <c r="J17" i="3"/>
  <c r="K17" i="3"/>
  <c r="L17" i="3"/>
  <c r="M17" i="3"/>
  <c r="N17" i="3"/>
  <c r="O17" i="3"/>
  <c r="P17" i="3"/>
  <c r="Q17" i="3"/>
  <c r="R17" i="3"/>
  <c r="S17" i="3"/>
  <c r="T17" i="3"/>
  <c r="U17" i="3"/>
  <c r="V17" i="3"/>
  <c r="W17" i="3"/>
  <c r="X17" i="3"/>
  <c r="Y17" i="3"/>
  <c r="Z17" i="3"/>
  <c r="C17" i="3"/>
  <c r="D30" i="3"/>
  <c r="F30" i="3"/>
  <c r="G30" i="3"/>
  <c r="H30" i="3"/>
  <c r="D34" i="3"/>
  <c r="E34" i="3"/>
  <c r="F34" i="3"/>
  <c r="G34" i="3"/>
  <c r="H34" i="3"/>
  <c r="H27" i="3" l="1"/>
  <c r="H24" i="3"/>
  <c r="H25" i="3"/>
  <c r="H26" i="3"/>
  <c r="W25" i="3"/>
  <c r="W24" i="3"/>
  <c r="W27" i="3"/>
  <c r="W26" i="3"/>
  <c r="V24" i="3"/>
  <c r="V27" i="3"/>
  <c r="V26" i="3"/>
  <c r="V25" i="3"/>
  <c r="D51" i="3"/>
  <c r="D52" i="3"/>
  <c r="D50" i="3"/>
  <c r="D49" i="3"/>
  <c r="D48" i="3"/>
  <c r="D47" i="3"/>
  <c r="U25" i="3"/>
  <c r="U24" i="3"/>
  <c r="U27" i="3"/>
  <c r="U26" i="3"/>
  <c r="T26" i="3"/>
  <c r="T25" i="3"/>
  <c r="T27" i="3"/>
  <c r="T24" i="3"/>
  <c r="D27" i="3"/>
  <c r="D26" i="3"/>
  <c r="D24" i="3"/>
  <c r="D25" i="3"/>
  <c r="S52" i="3"/>
  <c r="S51" i="3"/>
  <c r="S48" i="3"/>
  <c r="S50" i="3"/>
  <c r="S49" i="3"/>
  <c r="S47" i="3"/>
  <c r="Z26" i="3"/>
  <c r="Z25" i="3"/>
  <c r="Z24" i="3"/>
  <c r="Z27" i="3"/>
  <c r="R26" i="3"/>
  <c r="R25" i="3"/>
  <c r="R24" i="3"/>
  <c r="R27" i="3"/>
  <c r="J26" i="3"/>
  <c r="J25" i="3"/>
  <c r="J24" i="3"/>
  <c r="J27" i="3"/>
  <c r="Y25" i="3"/>
  <c r="Y24" i="3"/>
  <c r="Y27" i="3"/>
  <c r="Y26" i="3"/>
  <c r="Q25" i="3"/>
  <c r="Q24" i="3"/>
  <c r="Q27" i="3"/>
  <c r="Q26" i="3"/>
  <c r="I25" i="3"/>
  <c r="I24" i="3"/>
  <c r="I27" i="3"/>
  <c r="I26" i="3"/>
  <c r="X51" i="3"/>
  <c r="X49" i="3"/>
  <c r="X52" i="3"/>
  <c r="X48" i="3"/>
  <c r="X47" i="3"/>
  <c r="X50" i="3"/>
  <c r="G25" i="3"/>
  <c r="G24" i="3"/>
  <c r="G27" i="3"/>
  <c r="G26" i="3"/>
  <c r="N50" i="3"/>
  <c r="N49" i="3"/>
  <c r="N48" i="3"/>
  <c r="N52" i="3"/>
  <c r="N51" i="3"/>
  <c r="N47" i="3"/>
  <c r="M25" i="3"/>
  <c r="M24" i="3"/>
  <c r="M27" i="3"/>
  <c r="M26" i="3"/>
  <c r="X26" i="3"/>
  <c r="X27" i="3"/>
  <c r="X25" i="3"/>
  <c r="X24" i="3"/>
  <c r="O25" i="3"/>
  <c r="O24" i="3"/>
  <c r="O27" i="3"/>
  <c r="O26" i="3"/>
  <c r="F25" i="3"/>
  <c r="F27" i="3"/>
  <c r="F26" i="3"/>
  <c r="F24" i="3"/>
  <c r="P27" i="3"/>
  <c r="P25" i="3"/>
  <c r="P26" i="3"/>
  <c r="P24" i="3"/>
  <c r="N25" i="3"/>
  <c r="N24" i="3"/>
  <c r="N27" i="3"/>
  <c r="N26" i="3"/>
  <c r="E25" i="3"/>
  <c r="E24" i="3"/>
  <c r="E27" i="3"/>
  <c r="E26" i="3"/>
  <c r="L26" i="3"/>
  <c r="L27" i="3"/>
  <c r="L24" i="3"/>
  <c r="L25" i="3"/>
  <c r="C25" i="3"/>
  <c r="C24" i="3"/>
  <c r="C27" i="3"/>
  <c r="C26" i="3"/>
  <c r="S25" i="3"/>
  <c r="S24" i="3"/>
  <c r="S27" i="3"/>
  <c r="S26" i="3"/>
  <c r="K25" i="3"/>
  <c r="K24" i="3"/>
  <c r="K27" i="3"/>
  <c r="K26" i="3"/>
  <c r="C70" i="3"/>
  <c r="C75" i="3"/>
  <c r="N23" i="3" l="1"/>
  <c r="S23" i="3"/>
  <c r="W23" i="3"/>
  <c r="R23" i="3"/>
  <c r="V23" i="3"/>
  <c r="F23" i="3"/>
  <c r="X23" i="3"/>
  <c r="N46" i="3"/>
  <c r="G23" i="3"/>
  <c r="I23" i="3"/>
  <c r="Y23" i="3"/>
  <c r="S46" i="3"/>
  <c r="L23" i="3"/>
  <c r="J23" i="3"/>
  <c r="Z23" i="3"/>
  <c r="D23" i="3"/>
  <c r="P23" i="3"/>
  <c r="X46" i="3"/>
  <c r="Q23" i="3"/>
  <c r="U23" i="3"/>
  <c r="K23" i="3"/>
  <c r="C23" i="3"/>
  <c r="E23" i="3"/>
  <c r="O23" i="3"/>
  <c r="M23" i="3"/>
  <c r="T23" i="3"/>
  <c r="D46" i="3"/>
  <c r="H23" i="3"/>
  <c r="I34" i="3"/>
  <c r="J34" i="3"/>
  <c r="K34" i="3"/>
  <c r="L34" i="3"/>
  <c r="M34" i="3"/>
  <c r="N34" i="3"/>
  <c r="O34" i="3"/>
  <c r="P34" i="3"/>
  <c r="Q34" i="3"/>
  <c r="R34" i="3"/>
  <c r="S34" i="3"/>
  <c r="T34" i="3"/>
  <c r="U34" i="3"/>
  <c r="V34" i="3"/>
  <c r="W34" i="3"/>
  <c r="X34" i="3"/>
  <c r="Y34" i="3"/>
  <c r="Z34" i="3"/>
  <c r="W6" i="3"/>
  <c r="W15" i="3"/>
  <c r="D6" i="3"/>
  <c r="D5" i="3" s="1"/>
  <c r="E6" i="3"/>
  <c r="E5" i="3" s="1"/>
  <c r="F6" i="3"/>
  <c r="F5" i="3" s="1"/>
  <c r="G6" i="3"/>
  <c r="G5" i="3" s="1"/>
  <c r="H6" i="3"/>
  <c r="H5" i="3" s="1"/>
  <c r="I6" i="3"/>
  <c r="I5" i="3" s="1"/>
  <c r="J6" i="3"/>
  <c r="J5" i="3" s="1"/>
  <c r="K6" i="3"/>
  <c r="K5" i="3" s="1"/>
  <c r="L6" i="3"/>
  <c r="L5" i="3" s="1"/>
  <c r="M6" i="3"/>
  <c r="M5" i="3" s="1"/>
  <c r="N6" i="3"/>
  <c r="N5" i="3" s="1"/>
  <c r="O6" i="3"/>
  <c r="O5" i="3" s="1"/>
  <c r="P6" i="3"/>
  <c r="P5" i="3" s="1"/>
  <c r="Q6" i="3"/>
  <c r="Q5" i="3" s="1"/>
  <c r="R6" i="3"/>
  <c r="R5" i="3" s="1"/>
  <c r="S6" i="3"/>
  <c r="S5" i="3" s="1"/>
  <c r="T6" i="3"/>
  <c r="T5" i="3" s="1"/>
  <c r="U6" i="3"/>
  <c r="U5" i="3" s="1"/>
  <c r="V6" i="3"/>
  <c r="V5" i="3" s="1"/>
  <c r="X6" i="3"/>
  <c r="X5" i="3" s="1"/>
  <c r="Y6" i="3"/>
  <c r="Y5" i="3" s="1"/>
  <c r="Z6" i="3"/>
  <c r="Z5" i="3" s="1"/>
  <c r="C6" i="3"/>
  <c r="G13" i="5"/>
  <c r="G14" i="5"/>
  <c r="G15" i="5"/>
  <c r="G16" i="5"/>
  <c r="G17" i="5"/>
  <c r="G18" i="5"/>
  <c r="G19" i="5"/>
  <c r="G20" i="5"/>
  <c r="G21" i="5"/>
  <c r="G22" i="5"/>
  <c r="G23" i="5"/>
  <c r="G24" i="5"/>
  <c r="G25" i="5"/>
  <c r="G26" i="5"/>
  <c r="G27" i="5"/>
  <c r="G12" i="5"/>
  <c r="D7" i="5"/>
  <c r="D8" i="5"/>
  <c r="D9" i="5"/>
  <c r="D10" i="5"/>
  <c r="D11" i="5"/>
  <c r="D12" i="5"/>
  <c r="D13" i="5"/>
  <c r="D14" i="5"/>
  <c r="D15" i="5"/>
  <c r="D16" i="5"/>
  <c r="D17" i="5"/>
  <c r="D18" i="5"/>
  <c r="D19" i="5"/>
  <c r="D20" i="5"/>
  <c r="D21" i="5"/>
  <c r="D22" i="5"/>
  <c r="D23" i="5"/>
  <c r="D24" i="5"/>
  <c r="D25" i="5"/>
  <c r="D26" i="5"/>
  <c r="D27" i="5"/>
  <c r="D28" i="5"/>
  <c r="D6" i="5"/>
  <c r="C5" i="3" l="1"/>
  <c r="C15" i="3" s="1"/>
  <c r="C13" i="3"/>
  <c r="M180" i="5"/>
  <c r="L180" i="5"/>
  <c r="K180" i="5"/>
  <c r="J180" i="5"/>
  <c r="M179" i="5"/>
  <c r="L179" i="5"/>
  <c r="K179" i="5"/>
  <c r="J179" i="5"/>
  <c r="Z88" i="3" l="1"/>
  <c r="Y88" i="3"/>
  <c r="X88" i="3"/>
  <c r="W88" i="3"/>
  <c r="V88" i="3"/>
  <c r="U88" i="3"/>
  <c r="T88" i="3"/>
  <c r="S88" i="3"/>
  <c r="R88" i="3"/>
  <c r="Q88" i="3"/>
  <c r="P88" i="3"/>
  <c r="O88" i="3"/>
  <c r="N88" i="3"/>
  <c r="M88" i="3"/>
  <c r="L88" i="3"/>
  <c r="K88" i="3"/>
  <c r="J88" i="3"/>
  <c r="I88" i="3"/>
  <c r="H88" i="3"/>
  <c r="G88" i="3"/>
  <c r="F88" i="3"/>
  <c r="E88" i="3"/>
  <c r="D88" i="3"/>
  <c r="C88" i="3"/>
  <c r="X80" i="3"/>
  <c r="W80" i="3"/>
  <c r="V80" i="3"/>
  <c r="U80" i="3"/>
  <c r="T80" i="3"/>
  <c r="S80" i="3"/>
  <c r="R80" i="3"/>
  <c r="Q80" i="3"/>
  <c r="P80" i="3"/>
  <c r="O80" i="3"/>
  <c r="N80" i="3"/>
  <c r="M80" i="3"/>
  <c r="L80" i="3"/>
  <c r="K80" i="3"/>
  <c r="J80" i="3"/>
  <c r="I80" i="3"/>
  <c r="H80" i="3"/>
  <c r="G80" i="3"/>
  <c r="F80" i="3"/>
  <c r="E80" i="3"/>
  <c r="D80" i="3"/>
  <c r="C80" i="3"/>
  <c r="Z75" i="3"/>
  <c r="Y75" i="3"/>
  <c r="X75" i="3"/>
  <c r="W75" i="3"/>
  <c r="V75" i="3"/>
  <c r="U75" i="3"/>
  <c r="T75" i="3"/>
  <c r="S75" i="3"/>
  <c r="R75" i="3"/>
  <c r="Q75" i="3"/>
  <c r="P75" i="3"/>
  <c r="O75" i="3"/>
  <c r="N75" i="3"/>
  <c r="M75" i="3"/>
  <c r="L75" i="3"/>
  <c r="K75" i="3"/>
  <c r="J75" i="3"/>
  <c r="I75" i="3"/>
  <c r="H75" i="3"/>
  <c r="G75" i="3"/>
  <c r="F75" i="3"/>
  <c r="E75" i="3"/>
  <c r="D75" i="3"/>
  <c r="Z70" i="3"/>
  <c r="X70" i="3"/>
  <c r="W70" i="3"/>
  <c r="V70" i="3"/>
  <c r="U70" i="3"/>
  <c r="T70" i="3"/>
  <c r="S70" i="3"/>
  <c r="R70" i="3"/>
  <c r="Q70" i="3"/>
  <c r="P70" i="3"/>
  <c r="O70" i="3"/>
  <c r="N70" i="3"/>
  <c r="M70" i="3"/>
  <c r="L70" i="3"/>
  <c r="K70" i="3"/>
  <c r="J70" i="3"/>
  <c r="I70" i="3"/>
  <c r="H70" i="3"/>
  <c r="G70" i="3"/>
  <c r="F70" i="3"/>
  <c r="E70" i="3"/>
  <c r="D70" i="3"/>
  <c r="Z30" i="3"/>
  <c r="Y30" i="3"/>
  <c r="X30" i="3"/>
  <c r="W30" i="3"/>
  <c r="V30" i="3"/>
  <c r="U30" i="3"/>
  <c r="T30" i="3"/>
  <c r="S30" i="3"/>
  <c r="R30" i="3"/>
  <c r="Q30" i="3"/>
  <c r="P30" i="3"/>
  <c r="O30" i="3"/>
  <c r="N30" i="3"/>
  <c r="M30" i="3"/>
  <c r="L30" i="3"/>
  <c r="K30" i="3"/>
  <c r="J30" i="3"/>
  <c r="I30" i="3"/>
  <c r="Z15" i="3"/>
  <c r="Y15" i="3"/>
  <c r="X15" i="3"/>
  <c r="V15" i="3"/>
  <c r="U15" i="3"/>
  <c r="T15" i="3"/>
  <c r="S15" i="3"/>
  <c r="R15" i="3"/>
  <c r="Q15" i="3"/>
  <c r="P15" i="3"/>
  <c r="O15" i="3"/>
  <c r="N15" i="3"/>
  <c r="M15" i="3"/>
  <c r="L15" i="3"/>
  <c r="K15" i="3"/>
  <c r="J15" i="3"/>
  <c r="I15" i="3"/>
  <c r="H15" i="3"/>
  <c r="G15" i="3"/>
  <c r="F15" i="3"/>
  <c r="E15" i="3"/>
  <c r="D15" i="3"/>
  <c r="Z14" i="3"/>
  <c r="Y14" i="3"/>
  <c r="X14" i="3"/>
  <c r="W14" i="3"/>
  <c r="V12" i="3"/>
  <c r="U13" i="3"/>
  <c r="T14" i="3"/>
  <c r="S14" i="3"/>
  <c r="R14" i="3"/>
  <c r="Q14" i="3"/>
  <c r="P14" i="3"/>
  <c r="O13" i="3"/>
  <c r="N14" i="3"/>
  <c r="M14" i="3"/>
  <c r="L14" i="3"/>
  <c r="K13" i="3"/>
  <c r="J14" i="3"/>
  <c r="I14" i="3"/>
  <c r="H14" i="3"/>
  <c r="G12" i="3"/>
  <c r="F13" i="3"/>
  <c r="E13" i="3"/>
  <c r="D14" i="3"/>
  <c r="G11" i="3" l="1"/>
  <c r="V11" i="3"/>
  <c r="C12" i="3"/>
  <c r="C11" i="3" s="1"/>
  <c r="C14" i="3"/>
  <c r="S12" i="3"/>
  <c r="S11" i="3" s="1"/>
  <c r="S13" i="3"/>
  <c r="L12" i="3"/>
  <c r="L11" i="3" s="1"/>
  <c r="L13" i="3"/>
  <c r="M12" i="3"/>
  <c r="M11" i="3" s="1"/>
  <c r="M13" i="3"/>
  <c r="E14" i="3"/>
  <c r="U14" i="3"/>
  <c r="N12" i="3"/>
  <c r="N11" i="3" s="1"/>
  <c r="N13" i="3"/>
  <c r="F14" i="3"/>
  <c r="W12" i="3"/>
  <c r="W11" i="3" s="1"/>
  <c r="W13" i="3"/>
  <c r="H12" i="3"/>
  <c r="H11" i="3" s="1"/>
  <c r="P12" i="3"/>
  <c r="P11" i="3" s="1"/>
  <c r="X12" i="3"/>
  <c r="X11" i="3" s="1"/>
  <c r="H13" i="3"/>
  <c r="P13" i="3"/>
  <c r="X13" i="3"/>
  <c r="K12" i="3"/>
  <c r="K11" i="3" s="1"/>
  <c r="K14" i="3"/>
  <c r="T12" i="3"/>
  <c r="T11" i="3" s="1"/>
  <c r="T13" i="3"/>
  <c r="E12" i="3"/>
  <c r="E11" i="3" s="1"/>
  <c r="F12" i="3"/>
  <c r="F11" i="3" s="1"/>
  <c r="V13" i="3"/>
  <c r="V14" i="3"/>
  <c r="O12" i="3"/>
  <c r="O11" i="3" s="1"/>
  <c r="G13" i="3"/>
  <c r="G14" i="3"/>
  <c r="O14" i="3"/>
  <c r="I12" i="3"/>
  <c r="I11" i="3" s="1"/>
  <c r="Q12" i="3"/>
  <c r="Q11" i="3" s="1"/>
  <c r="Y12" i="3"/>
  <c r="Y11" i="3" s="1"/>
  <c r="I13" i="3"/>
  <c r="Q13" i="3"/>
  <c r="Y13" i="3"/>
  <c r="D12" i="3"/>
  <c r="D11" i="3" s="1"/>
  <c r="D13" i="3"/>
  <c r="U12" i="3"/>
  <c r="U11" i="3" s="1"/>
  <c r="J12" i="3"/>
  <c r="J11" i="3" s="1"/>
  <c r="R12" i="3"/>
  <c r="R11" i="3" s="1"/>
  <c r="Z12" i="3"/>
  <c r="Z11" i="3" s="1"/>
  <c r="J13" i="3"/>
  <c r="R13" i="3"/>
  <c r="Z13" i="3"/>
  <c r="R146" i="2" l="1"/>
  <c r="Q146" i="2"/>
  <c r="P146" i="2"/>
  <c r="O146" i="2"/>
  <c r="N146" i="2"/>
  <c r="M146" i="2"/>
  <c r="L146" i="2"/>
  <c r="K146" i="2"/>
  <c r="J146" i="2"/>
  <c r="I146" i="2"/>
  <c r="H146" i="2"/>
  <c r="G146" i="2"/>
  <c r="F146" i="2"/>
  <c r="E146" i="2"/>
  <c r="D146" i="2"/>
  <c r="C146" i="2"/>
  <c r="R142" i="2"/>
  <c r="Q142" i="2"/>
  <c r="P142" i="2"/>
  <c r="O142" i="2"/>
  <c r="N142" i="2"/>
  <c r="M142" i="2"/>
  <c r="L142" i="2"/>
  <c r="K142" i="2"/>
  <c r="J142" i="2"/>
  <c r="I142" i="2"/>
  <c r="H142" i="2"/>
  <c r="G142" i="2"/>
  <c r="F142" i="2"/>
  <c r="E142" i="2"/>
  <c r="D142" i="2"/>
  <c r="C142" i="2"/>
  <c r="R137" i="2"/>
  <c r="Q137" i="2"/>
  <c r="P137" i="2"/>
  <c r="O137" i="2"/>
  <c r="N137" i="2"/>
  <c r="M137" i="2"/>
  <c r="L137" i="2"/>
  <c r="K137" i="2"/>
  <c r="J137" i="2"/>
  <c r="I137" i="2"/>
  <c r="H137" i="2"/>
  <c r="G137" i="2"/>
  <c r="F137" i="2"/>
  <c r="E137" i="2"/>
  <c r="D137" i="2"/>
  <c r="C137" i="2"/>
  <c r="R132" i="2"/>
  <c r="Q132" i="2"/>
  <c r="P132" i="2"/>
  <c r="O132" i="2"/>
  <c r="N132" i="2"/>
  <c r="M132" i="2"/>
  <c r="L132" i="2"/>
  <c r="K132" i="2"/>
  <c r="J132" i="2"/>
  <c r="I132" i="2"/>
  <c r="H132" i="2"/>
  <c r="G132" i="2"/>
  <c r="F132" i="2"/>
  <c r="E132" i="2"/>
  <c r="D132" i="2"/>
  <c r="C132" i="2"/>
  <c r="C125" i="2"/>
  <c r="R118" i="2"/>
  <c r="Q118" i="2"/>
  <c r="P118" i="2"/>
  <c r="O118" i="2"/>
  <c r="N118" i="2"/>
  <c r="M118" i="2"/>
  <c r="L118" i="2"/>
  <c r="K118" i="2"/>
  <c r="J118" i="2"/>
  <c r="I118" i="2"/>
  <c r="H118" i="2"/>
  <c r="G118" i="2"/>
  <c r="F118" i="2"/>
  <c r="E118" i="2"/>
  <c r="D118" i="2"/>
  <c r="C118" i="2"/>
  <c r="R110" i="2"/>
  <c r="Q110" i="2"/>
  <c r="P110" i="2"/>
  <c r="O110" i="2"/>
  <c r="N110" i="2"/>
  <c r="M110" i="2"/>
  <c r="L110" i="2"/>
  <c r="K110" i="2"/>
  <c r="J110" i="2"/>
  <c r="I110" i="2"/>
  <c r="H110" i="2"/>
  <c r="G110" i="2"/>
  <c r="F110" i="2"/>
  <c r="E110" i="2"/>
  <c r="D110" i="2"/>
  <c r="C110" i="2"/>
  <c r="R102" i="2"/>
  <c r="Q102" i="2"/>
  <c r="P102" i="2"/>
  <c r="O102" i="2"/>
  <c r="N102" i="2"/>
  <c r="M102" i="2"/>
  <c r="L102" i="2"/>
  <c r="K102" i="2"/>
  <c r="J102" i="2"/>
  <c r="I102" i="2"/>
  <c r="H102" i="2"/>
  <c r="G102" i="2"/>
  <c r="F102" i="2"/>
  <c r="E102" i="2"/>
  <c r="D102" i="2"/>
  <c r="C102" i="2"/>
  <c r="R89" i="2"/>
  <c r="Q89" i="2"/>
  <c r="P89" i="2"/>
  <c r="O89" i="2"/>
  <c r="N89" i="2"/>
  <c r="M89" i="2"/>
  <c r="L89" i="2"/>
  <c r="K89" i="2"/>
  <c r="J89" i="2"/>
  <c r="I89" i="2"/>
  <c r="H89" i="2"/>
  <c r="G89" i="2"/>
  <c r="F89" i="2"/>
  <c r="E89" i="2"/>
  <c r="D89" i="2"/>
  <c r="C89" i="2"/>
  <c r="R76" i="2"/>
  <c r="Q76" i="2"/>
  <c r="P76" i="2"/>
  <c r="O76" i="2"/>
  <c r="N76" i="2"/>
  <c r="M76" i="2"/>
  <c r="L76" i="2"/>
  <c r="K76" i="2"/>
  <c r="J76" i="2"/>
  <c r="I76" i="2"/>
  <c r="H76" i="2"/>
  <c r="G76" i="2"/>
  <c r="F76" i="2"/>
  <c r="E76" i="2"/>
  <c r="D76" i="2"/>
  <c r="C76" i="2"/>
  <c r="R72" i="2"/>
  <c r="Q72" i="2"/>
  <c r="P72" i="2"/>
  <c r="O72" i="2"/>
  <c r="N72" i="2"/>
  <c r="M72" i="2"/>
  <c r="L72" i="2"/>
  <c r="K72" i="2"/>
  <c r="J72" i="2"/>
  <c r="I72" i="2"/>
  <c r="H72" i="2"/>
  <c r="G72" i="2"/>
  <c r="F72" i="2"/>
  <c r="E72" i="2"/>
  <c r="D72" i="2"/>
  <c r="C72" i="2"/>
  <c r="R68" i="2"/>
  <c r="Q68" i="2"/>
  <c r="P68" i="2"/>
  <c r="O68" i="2"/>
  <c r="N68" i="2"/>
  <c r="M68" i="2"/>
  <c r="L68" i="2"/>
  <c r="K68" i="2"/>
  <c r="J68" i="2"/>
  <c r="I68" i="2"/>
  <c r="H68" i="2"/>
  <c r="G68" i="2"/>
  <c r="F68" i="2"/>
  <c r="E68" i="2"/>
  <c r="D68" i="2"/>
  <c r="C68" i="2"/>
  <c r="R63" i="2"/>
  <c r="Q63" i="2"/>
  <c r="P63" i="2"/>
  <c r="O63" i="2"/>
  <c r="N63" i="2"/>
  <c r="M63" i="2"/>
  <c r="L63" i="2"/>
  <c r="K63" i="2"/>
  <c r="J63" i="2"/>
  <c r="I63" i="2"/>
  <c r="H63" i="2"/>
  <c r="G63" i="2"/>
  <c r="F63" i="2"/>
  <c r="E63" i="2"/>
  <c r="D63" i="2"/>
  <c r="C63" i="2"/>
  <c r="R58" i="2"/>
  <c r="Q58" i="2"/>
  <c r="P58" i="2"/>
  <c r="O58" i="2"/>
  <c r="N58" i="2"/>
  <c r="M58" i="2"/>
  <c r="L58" i="2"/>
  <c r="K58" i="2"/>
  <c r="J58" i="2"/>
  <c r="I58" i="2"/>
  <c r="H58" i="2"/>
  <c r="G58" i="2"/>
  <c r="F58" i="2"/>
  <c r="E58" i="2"/>
  <c r="D58" i="2"/>
  <c r="C58" i="2"/>
  <c r="R39" i="2"/>
  <c r="Q39" i="2"/>
  <c r="P39" i="2"/>
  <c r="O39" i="2"/>
  <c r="N39" i="2"/>
  <c r="M39" i="2"/>
  <c r="L39" i="2"/>
  <c r="K39" i="2"/>
  <c r="J39" i="2"/>
  <c r="I39" i="2"/>
  <c r="H39" i="2"/>
  <c r="G39" i="2"/>
  <c r="F39" i="2"/>
  <c r="E39" i="2"/>
  <c r="D39" i="2"/>
  <c r="C39" i="2"/>
  <c r="R30" i="2"/>
  <c r="Q30" i="2"/>
  <c r="P30" i="2"/>
  <c r="O30" i="2"/>
  <c r="N30" i="2"/>
  <c r="M30" i="2"/>
  <c r="L30" i="2"/>
  <c r="K30" i="2"/>
  <c r="J30" i="2"/>
  <c r="I30" i="2"/>
  <c r="H30" i="2"/>
  <c r="G30" i="2"/>
  <c r="F30" i="2"/>
  <c r="E30" i="2"/>
  <c r="D30" i="2"/>
  <c r="C30" i="2"/>
  <c r="R14" i="2"/>
  <c r="Q14" i="2"/>
  <c r="P14" i="2"/>
  <c r="O14" i="2"/>
  <c r="N14" i="2"/>
  <c r="M14" i="2"/>
  <c r="L14" i="2"/>
  <c r="K14" i="2"/>
  <c r="J14" i="2"/>
  <c r="I14" i="2"/>
  <c r="H14" i="2"/>
  <c r="G14" i="2"/>
  <c r="F14" i="2"/>
  <c r="E14" i="2"/>
  <c r="D14" i="2"/>
  <c r="C14" i="2"/>
  <c r="R10" i="2"/>
  <c r="Q10" i="2"/>
  <c r="P10" i="2"/>
  <c r="O10" i="2"/>
  <c r="N10" i="2"/>
  <c r="M10" i="2"/>
  <c r="L10" i="2"/>
  <c r="K10" i="2"/>
  <c r="J10" i="2"/>
  <c r="I10" i="2"/>
  <c r="H10" i="2"/>
  <c r="G10" i="2"/>
  <c r="F10" i="2"/>
  <c r="E10" i="2"/>
  <c r="D10" i="2"/>
  <c r="C10" i="2"/>
  <c r="R7" i="2"/>
  <c r="Q7" i="2"/>
  <c r="P7" i="2"/>
  <c r="O7" i="2"/>
  <c r="N7" i="2"/>
  <c r="M7" i="2"/>
  <c r="L7" i="2"/>
  <c r="K7" i="2"/>
  <c r="J7" i="2"/>
  <c r="I7" i="2"/>
  <c r="H7" i="2"/>
  <c r="G7" i="2"/>
  <c r="F7" i="2"/>
  <c r="E7" i="2"/>
  <c r="D7" i="2"/>
  <c r="C7" i="2"/>
  <c r="U113" i="1" l="1"/>
  <c r="Q113" i="1"/>
  <c r="E113" i="1"/>
  <c r="U112" i="1"/>
  <c r="S112" i="1"/>
  <c r="Q112" i="1"/>
  <c r="M112" i="1"/>
  <c r="I112" i="1"/>
  <c r="E112" i="1"/>
  <c r="U111" i="1"/>
  <c r="S111" i="1"/>
  <c r="Q111" i="1"/>
  <c r="M111" i="1"/>
  <c r="I111" i="1"/>
  <c r="E111" i="1"/>
  <c r="U110" i="1"/>
  <c r="S110" i="1"/>
  <c r="Q110" i="1"/>
  <c r="M110" i="1"/>
  <c r="I110" i="1"/>
  <c r="E110" i="1"/>
  <c r="U109" i="1"/>
  <c r="S109" i="1"/>
  <c r="Q109" i="1"/>
  <c r="M109" i="1"/>
  <c r="I109" i="1"/>
  <c r="E109" i="1"/>
  <c r="U108" i="1"/>
  <c r="S108" i="1"/>
  <c r="Q108" i="1"/>
  <c r="M108" i="1"/>
  <c r="I108" i="1"/>
  <c r="E108" i="1"/>
  <c r="U107" i="1"/>
  <c r="S107" i="1"/>
  <c r="Q107" i="1"/>
  <c r="M107" i="1"/>
  <c r="I107" i="1"/>
  <c r="E107" i="1"/>
  <c r="U106" i="1"/>
  <c r="S106" i="1"/>
  <c r="Q106" i="1"/>
  <c r="M106" i="1"/>
  <c r="I106" i="1"/>
  <c r="E106" i="1"/>
  <c r="U105" i="1"/>
  <c r="S105" i="1"/>
  <c r="Q105" i="1"/>
  <c r="M105" i="1"/>
  <c r="I105" i="1"/>
  <c r="E105" i="1"/>
  <c r="U104" i="1"/>
  <c r="S104" i="1"/>
  <c r="Q104" i="1"/>
  <c r="M104" i="1"/>
  <c r="I104" i="1"/>
  <c r="E104" i="1"/>
  <c r="U103" i="1"/>
  <c r="S103" i="1"/>
  <c r="Q103" i="1"/>
  <c r="M103" i="1"/>
  <c r="I103" i="1"/>
  <c r="E103" i="1"/>
  <c r="U102" i="1"/>
  <c r="S102" i="1"/>
  <c r="Q102" i="1"/>
  <c r="M102" i="1"/>
  <c r="I102" i="1"/>
  <c r="E102" i="1"/>
  <c r="U101" i="1"/>
  <c r="S101" i="1"/>
  <c r="Q101" i="1"/>
  <c r="M101" i="1"/>
  <c r="I101" i="1"/>
  <c r="E101" i="1"/>
  <c r="U100" i="1"/>
  <c r="S100" i="1"/>
  <c r="Q100" i="1"/>
  <c r="I100" i="1"/>
  <c r="E100" i="1"/>
  <c r="U99" i="1"/>
  <c r="S99" i="1"/>
  <c r="Q99" i="1"/>
  <c r="M99" i="1"/>
  <c r="I99" i="1"/>
  <c r="E99" i="1"/>
  <c r="U98" i="1"/>
  <c r="S98" i="1"/>
  <c r="Q98" i="1"/>
  <c r="M98" i="1"/>
  <c r="I98" i="1"/>
  <c r="E98" i="1"/>
  <c r="U97" i="1"/>
  <c r="S97" i="1"/>
  <c r="Q97" i="1"/>
  <c r="M97" i="1"/>
  <c r="I97" i="1"/>
  <c r="E97" i="1"/>
  <c r="U96" i="1"/>
  <c r="S96" i="1"/>
  <c r="Q96" i="1"/>
  <c r="M96" i="1"/>
  <c r="I96" i="1"/>
  <c r="E96" i="1"/>
  <c r="U95" i="1"/>
  <c r="S95" i="1"/>
  <c r="Q95" i="1"/>
  <c r="M95" i="1"/>
  <c r="I95" i="1"/>
  <c r="E95" i="1"/>
  <c r="U94" i="1"/>
  <c r="S94" i="1"/>
  <c r="Q94" i="1"/>
  <c r="M94" i="1"/>
  <c r="I94" i="1"/>
  <c r="E94" i="1"/>
  <c r="U93" i="1"/>
  <c r="S93" i="1"/>
  <c r="Q93" i="1"/>
  <c r="M93" i="1"/>
  <c r="I93" i="1"/>
  <c r="E93" i="1"/>
  <c r="U92" i="1"/>
  <c r="S92" i="1"/>
  <c r="Q92" i="1"/>
  <c r="M92" i="1"/>
  <c r="I92" i="1"/>
  <c r="E92" i="1"/>
  <c r="U91" i="1"/>
  <c r="S91" i="1"/>
  <c r="Q91" i="1"/>
  <c r="M91" i="1"/>
  <c r="I91" i="1"/>
  <c r="E91" i="1"/>
  <c r="U90" i="1"/>
  <c r="S90" i="1"/>
  <c r="Q90" i="1"/>
  <c r="M90" i="1"/>
  <c r="I90" i="1"/>
  <c r="E90" i="1"/>
  <c r="U89" i="1"/>
  <c r="S89" i="1"/>
  <c r="Q89" i="1"/>
  <c r="M89" i="1"/>
  <c r="I89" i="1"/>
  <c r="E89" i="1"/>
  <c r="U88" i="1"/>
  <c r="S88" i="1"/>
  <c r="Q88" i="1"/>
  <c r="M88" i="1"/>
  <c r="I88" i="1"/>
  <c r="E88" i="1"/>
  <c r="U87" i="1"/>
  <c r="S87" i="1"/>
  <c r="Q87" i="1"/>
  <c r="M87" i="1"/>
  <c r="I87" i="1"/>
  <c r="E87" i="1"/>
  <c r="U86" i="1"/>
  <c r="S86" i="1"/>
  <c r="Q86" i="1"/>
  <c r="M86" i="1"/>
  <c r="I86" i="1"/>
  <c r="E86" i="1"/>
  <c r="U85" i="1"/>
  <c r="S85" i="1"/>
  <c r="Q85" i="1"/>
  <c r="M85" i="1"/>
  <c r="I85" i="1"/>
  <c r="E85" i="1"/>
  <c r="U84" i="1"/>
  <c r="S84" i="1"/>
  <c r="Q84" i="1"/>
  <c r="M84" i="1"/>
  <c r="E84" i="1"/>
  <c r="U83" i="1"/>
  <c r="S83" i="1"/>
  <c r="Q83" i="1"/>
  <c r="M83" i="1"/>
  <c r="I83" i="1"/>
  <c r="E83" i="1"/>
  <c r="U82" i="1"/>
  <c r="S82" i="1"/>
  <c r="Q82" i="1"/>
  <c r="M82" i="1"/>
  <c r="I82" i="1"/>
  <c r="E82" i="1"/>
  <c r="U81" i="1"/>
  <c r="S81" i="1"/>
  <c r="Q81" i="1"/>
  <c r="M81" i="1"/>
  <c r="I81" i="1"/>
  <c r="E81" i="1"/>
  <c r="S80" i="1"/>
  <c r="Q80" i="1"/>
  <c r="M80" i="1"/>
  <c r="I80" i="1"/>
  <c r="E80" i="1"/>
  <c r="S79" i="1"/>
  <c r="Q79" i="1"/>
  <c r="M79" i="1"/>
  <c r="I79" i="1"/>
  <c r="E79" i="1"/>
  <c r="U78" i="1"/>
  <c r="S78" i="1"/>
  <c r="Q78" i="1"/>
  <c r="M78" i="1"/>
  <c r="I78" i="1"/>
  <c r="E78" i="1"/>
  <c r="U77" i="1"/>
  <c r="S77" i="1"/>
  <c r="Q77" i="1"/>
  <c r="M77" i="1"/>
  <c r="I77" i="1"/>
  <c r="E77" i="1"/>
  <c r="U76" i="1"/>
  <c r="S76" i="1"/>
  <c r="Q76" i="1"/>
  <c r="M76" i="1"/>
  <c r="I76" i="1"/>
  <c r="E76" i="1"/>
  <c r="U75" i="1"/>
  <c r="S75" i="1"/>
  <c r="Q75" i="1"/>
  <c r="M75" i="1"/>
  <c r="I75" i="1"/>
  <c r="E75" i="1"/>
  <c r="U74" i="1"/>
  <c r="S74" i="1"/>
  <c r="Q74" i="1"/>
  <c r="M74" i="1"/>
  <c r="I74" i="1"/>
  <c r="E74" i="1"/>
  <c r="U73" i="1"/>
  <c r="S73" i="1"/>
  <c r="Q73" i="1"/>
  <c r="M73" i="1"/>
  <c r="I73" i="1"/>
  <c r="E73" i="1"/>
  <c r="U72" i="1"/>
  <c r="S72" i="1"/>
  <c r="Q72" i="1"/>
  <c r="M72" i="1"/>
  <c r="I72" i="1"/>
  <c r="E72" i="1"/>
  <c r="U71" i="1"/>
  <c r="S71" i="1"/>
  <c r="Q71" i="1"/>
  <c r="M71" i="1"/>
  <c r="I71" i="1"/>
  <c r="E71" i="1"/>
  <c r="U70" i="1"/>
  <c r="S70" i="1"/>
  <c r="Q70" i="1"/>
  <c r="M70" i="1"/>
  <c r="I70" i="1"/>
  <c r="E70" i="1"/>
  <c r="U69" i="1"/>
  <c r="S69" i="1"/>
  <c r="Q69" i="1"/>
  <c r="M69" i="1"/>
  <c r="I69" i="1"/>
  <c r="E69" i="1"/>
  <c r="U68" i="1"/>
  <c r="S68" i="1"/>
  <c r="Q68" i="1"/>
  <c r="M68" i="1"/>
  <c r="I68" i="1"/>
  <c r="E68" i="1"/>
  <c r="U67" i="1"/>
  <c r="S67" i="1"/>
  <c r="Q67" i="1"/>
  <c r="M67" i="1"/>
  <c r="I67" i="1"/>
  <c r="E67" i="1"/>
  <c r="U66" i="1"/>
  <c r="S66" i="1"/>
  <c r="Q66" i="1"/>
  <c r="M66" i="1"/>
  <c r="I66" i="1"/>
  <c r="E66" i="1"/>
  <c r="U65" i="1"/>
  <c r="S65" i="1"/>
  <c r="Q65" i="1"/>
  <c r="M65" i="1"/>
  <c r="I65" i="1"/>
  <c r="E65" i="1"/>
  <c r="U64" i="1"/>
  <c r="S64" i="1"/>
  <c r="Q64" i="1"/>
  <c r="M64" i="1"/>
  <c r="I64" i="1"/>
  <c r="E64" i="1"/>
  <c r="U63" i="1"/>
  <c r="S63" i="1"/>
  <c r="Q63" i="1"/>
  <c r="M63" i="1"/>
  <c r="I63" i="1"/>
  <c r="E63" i="1"/>
  <c r="U62" i="1"/>
  <c r="S62" i="1"/>
  <c r="Q62" i="1"/>
  <c r="M62" i="1"/>
</calcChain>
</file>

<file path=xl/comments1.xml><?xml version="1.0" encoding="utf-8"?>
<comments xmlns="http://schemas.openxmlformats.org/spreadsheetml/2006/main">
  <authors>
    <author>Luis Alberto Vazquez Santiago</author>
  </authors>
  <commentList>
    <comment ref="B46" authorId="0">
      <text>
        <r>
          <rPr>
            <b/>
            <sz val="9"/>
            <color indexed="81"/>
            <rFont val="Tahoma"/>
            <family val="2"/>
          </rPr>
          <t>Luis Alberto Vazquez Santiago:</t>
        </r>
        <r>
          <rPr>
            <sz val="9"/>
            <color indexed="81"/>
            <rFont val="Tahoma"/>
            <family val="2"/>
          </rPr>
          <t xml:space="preserve">
Salían diferentes los porcentajes porque no se incluia a los no especificados, ya los agregue a la gráfica y ya salen igual</t>
        </r>
      </text>
    </comment>
    <comment ref="B80" authorId="0">
      <text>
        <r>
          <rPr>
            <b/>
            <sz val="9"/>
            <color indexed="81"/>
            <rFont val="Tahoma"/>
            <family val="2"/>
          </rPr>
          <t>Luis Alberto Vazquez Santiago:</t>
        </r>
        <r>
          <rPr>
            <sz val="9"/>
            <color indexed="81"/>
            <rFont val="Tahoma"/>
            <family val="2"/>
          </rPr>
          <t xml:space="preserve">
Cambie en el gráfico las etiquetas a igual y como estan aquí.</t>
        </r>
      </text>
    </comment>
    <comment ref="B88" authorId="0">
      <text>
        <r>
          <rPr>
            <b/>
            <sz val="9"/>
            <color indexed="81"/>
            <rFont val="Tahoma"/>
            <family val="2"/>
          </rPr>
          <t>Luis Alberto Vazquez Santiago:</t>
        </r>
        <r>
          <rPr>
            <sz val="9"/>
            <color indexed="81"/>
            <rFont val="Tahoma"/>
            <family val="2"/>
          </rPr>
          <t xml:space="preserve">
Los porcentajes cambian entre gráfica y tabla porque en el excel se sacó el promedio con decimales y en la gráfica solo con los enteros.
Actualice las etiquetas de la gráfica a las mismas que estan aquí.</t>
        </r>
      </text>
    </comment>
  </commentList>
</comments>
</file>

<file path=xl/sharedStrings.xml><?xml version="1.0" encoding="utf-8"?>
<sst xmlns="http://schemas.openxmlformats.org/spreadsheetml/2006/main" count="424" uniqueCount="208">
  <si>
    <t>Estado de residencia</t>
  </si>
  <si>
    <t>Posición en el
ranking de 1990</t>
  </si>
  <si>
    <t>Total de
inmigrantes</t>
  </si>
  <si>
    <t>Inmigrantes en 1990</t>
  </si>
  <si>
    <t>Posición en el ranking de 2000</t>
  </si>
  <si>
    <t>Total de inmigrantes</t>
  </si>
  <si>
    <t>Inmigrantes en 2000</t>
  </si>
  <si>
    <t>Posición en el ranking de 2010</t>
  </si>
  <si>
    <t>Inmigrantes en 2010</t>
  </si>
  <si>
    <t>Posición en el ranking de 2015</t>
  </si>
  <si>
    <t xml:space="preserve">Inmigrantes en 2015 </t>
  </si>
  <si>
    <t>Posición en el ranking de 2016</t>
  </si>
  <si>
    <t xml:space="preserve">Inmigrantes en 2016 </t>
  </si>
  <si>
    <t>México</t>
  </si>
  <si>
    <t>California</t>
  </si>
  <si>
    <t>Texas</t>
  </si>
  <si>
    <t>Illinois</t>
  </si>
  <si>
    <t>Arizona</t>
  </si>
  <si>
    <t>Florida</t>
  </si>
  <si>
    <t>Georgia</t>
  </si>
  <si>
    <t>Carolina Del Norte</t>
  </si>
  <si>
    <t>Washington</t>
  </si>
  <si>
    <t>Colorado</t>
  </si>
  <si>
    <t>Nueva York</t>
  </si>
  <si>
    <t>Nevada</t>
  </si>
  <si>
    <t>Oregon</t>
  </si>
  <si>
    <t>Nuevo México</t>
  </si>
  <si>
    <t>Nueva Jersey</t>
  </si>
  <si>
    <t>Oklahoma</t>
  </si>
  <si>
    <t>Utah</t>
  </si>
  <si>
    <t>Indiana</t>
  </si>
  <si>
    <t>Wisconsin</t>
  </si>
  <si>
    <t>Tennessee</t>
  </si>
  <si>
    <t>Kansas</t>
  </si>
  <si>
    <t>Michigan</t>
  </si>
  <si>
    <t>Carolina Del Sur</t>
  </si>
  <si>
    <t>Minnesota</t>
  </si>
  <si>
    <t>Arkansas</t>
  </si>
  <si>
    <t>Virginia</t>
  </si>
  <si>
    <t>Idaho</t>
  </si>
  <si>
    <t>Pennsylvania</t>
  </si>
  <si>
    <t>Alabama</t>
  </si>
  <si>
    <t>Missouri</t>
  </si>
  <si>
    <t>Ohio</t>
  </si>
  <si>
    <t>Nebraska</t>
  </si>
  <si>
    <t>Iowa</t>
  </si>
  <si>
    <t>Maryland</t>
  </si>
  <si>
    <t>Kentucky</t>
  </si>
  <si>
    <t>Louisiana</t>
  </si>
  <si>
    <t>Connecticut</t>
  </si>
  <si>
    <t>Mississippi</t>
  </si>
  <si>
    <t>Massachusetts</t>
  </si>
  <si>
    <t>Delaware</t>
  </si>
  <si>
    <t>Wyoming</t>
  </si>
  <si>
    <t>Hawaii</t>
  </si>
  <si>
    <t>Alaska</t>
  </si>
  <si>
    <t>Distrito De Columbia</t>
  </si>
  <si>
    <t>Dakota Del Sur</t>
  </si>
  <si>
    <t>Montana</t>
  </si>
  <si>
    <t>Rhode Island</t>
  </si>
  <si>
    <t>Maine</t>
  </si>
  <si>
    <t>Vermont</t>
  </si>
  <si>
    <t>Nueva Hampshire</t>
  </si>
  <si>
    <t>Virginia Occidental</t>
  </si>
  <si>
    <t>Dakota Del Norte</t>
  </si>
  <si>
    <t>Total</t>
  </si>
  <si>
    <t>Posición en el ranking de 1990</t>
  </si>
  <si>
    <t>Inmigrantes en 2015</t>
  </si>
  <si>
    <t>Inmigrantes en 2016</t>
  </si>
  <si>
    <t>Características</t>
  </si>
  <si>
    <t>Año</t>
  </si>
  <si>
    <t>Absolutos</t>
  </si>
  <si>
    <t>Sexo</t>
  </si>
  <si>
    <t>Hombres</t>
  </si>
  <si>
    <t>Mujeres</t>
  </si>
  <si>
    <t>Grandes grupos de edad</t>
  </si>
  <si>
    <t>De 0 a 14 años</t>
  </si>
  <si>
    <t>De 15 a 29 años</t>
  </si>
  <si>
    <t>De 30 a 44 años</t>
  </si>
  <si>
    <t>De 45 a 64 años</t>
  </si>
  <si>
    <t>De 65 años o más</t>
  </si>
  <si>
    <t>Edad promedio (años)</t>
  </si>
  <si>
    <r>
      <t xml:space="preserve">Escolaridad </t>
    </r>
    <r>
      <rPr>
        <b/>
        <vertAlign val="superscript"/>
        <sz val="10"/>
        <rFont val="Calibri"/>
        <family val="2"/>
        <scheme val="minor"/>
      </rPr>
      <t>1</t>
    </r>
  </si>
  <si>
    <t>Sin escolaridad</t>
  </si>
  <si>
    <t>Elementary  and middle school</t>
  </si>
  <si>
    <t>High school</t>
  </si>
  <si>
    <t>Diploma escuela regular o GED</t>
  </si>
  <si>
    <t>Algun grado de licenciatura</t>
  </si>
  <si>
    <t>Licenciatura</t>
  </si>
  <si>
    <t>Maestría o doctorado</t>
  </si>
  <si>
    <t>Tamaño del hogar</t>
  </si>
  <si>
    <t>1 a 3 miembros</t>
  </si>
  <si>
    <t>4 a 6 miembros</t>
  </si>
  <si>
    <t>7 miembros o más</t>
  </si>
  <si>
    <t>Ciudadanía</t>
  </si>
  <si>
    <t>Ciudadano</t>
  </si>
  <si>
    <t>No ciudadano</t>
  </si>
  <si>
    <t>Carolina del Norte</t>
  </si>
  <si>
    <t>Otros estados</t>
  </si>
  <si>
    <t>Región de residencia</t>
  </si>
  <si>
    <t>Antes de 1975</t>
  </si>
  <si>
    <t>De 1975 a 1985</t>
  </si>
  <si>
    <t>De 1986 a 1995</t>
  </si>
  <si>
    <t>--</t>
  </si>
  <si>
    <t>Condición de movilidad en el último año</t>
  </si>
  <si>
    <t>No migrantes</t>
  </si>
  <si>
    <t>Pobres</t>
  </si>
  <si>
    <t>No Pobres</t>
  </si>
  <si>
    <t>Condición de actividad</t>
  </si>
  <si>
    <t xml:space="preserve">Población económicamente activa </t>
  </si>
  <si>
    <t>Ocupados</t>
  </si>
  <si>
    <t>Desocupados</t>
  </si>
  <si>
    <t xml:space="preserve">Población económicamente inactiva </t>
  </si>
  <si>
    <t>34 o menos</t>
  </si>
  <si>
    <t>De 35 a 44 horas</t>
  </si>
  <si>
    <t>45 o más</t>
  </si>
  <si>
    <t>Promedio de horas trabajadas por semana</t>
  </si>
  <si>
    <t>Tipo de trabajador</t>
  </si>
  <si>
    <t>Asalariado</t>
  </si>
  <si>
    <r>
      <t>Otro</t>
    </r>
    <r>
      <rPr>
        <vertAlign val="superscript"/>
        <sz val="10"/>
        <rFont val="Calibri"/>
        <family val="2"/>
        <scheme val="minor"/>
      </rPr>
      <t>2</t>
    </r>
  </si>
  <si>
    <t>Menos de 10000</t>
  </si>
  <si>
    <t>De 10000 a 19999</t>
  </si>
  <si>
    <t>De 20000 a 29999</t>
  </si>
  <si>
    <t>De 30000 a 39999</t>
  </si>
  <si>
    <t>De 40000 o más</t>
  </si>
  <si>
    <r>
      <t>Salario promedio anual (dólares)</t>
    </r>
    <r>
      <rPr>
        <b/>
        <vertAlign val="superscript"/>
        <sz val="10"/>
        <rFont val="Calibri"/>
        <family val="2"/>
        <scheme val="minor"/>
      </rPr>
      <t>3</t>
    </r>
  </si>
  <si>
    <t>Menos de 100</t>
  </si>
  <si>
    <t>De 100 a 499 personas</t>
  </si>
  <si>
    <t>De 500 a 999 personas</t>
  </si>
  <si>
    <t>De 1000 personas o más</t>
  </si>
  <si>
    <t>Sector de actividad</t>
  </si>
  <si>
    <t>Primario</t>
  </si>
  <si>
    <t>Secundario</t>
  </si>
  <si>
    <t>Terciario</t>
  </si>
  <si>
    <t>Tipo de ocupación</t>
  </si>
  <si>
    <t>Ejecutivos, profesionistas y técnicos</t>
  </si>
  <si>
    <t>Trabajadores de servicios</t>
  </si>
  <si>
    <t>Ventas y ocupaciones de oficina</t>
  </si>
  <si>
    <t>Agricultores y trabajadores agrícolas</t>
  </si>
  <si>
    <t>Construcción y ocupaciones de reparación</t>
  </si>
  <si>
    <t>Obreros, transportistas y trabajadores especializados de la construcción</t>
  </si>
  <si>
    <t>2/ Incluye cuenta propia, sin pago y personas que laboran menos de dos semanas continuas de tiempo completo.</t>
  </si>
  <si>
    <t>1.1 Población nacida en México residente en Estados Unidos por año de captación y fuente (CPS y ACS)</t>
  </si>
  <si>
    <t>CPS*</t>
  </si>
  <si>
    <t>ACS**</t>
  </si>
  <si>
    <t xml:space="preserve">No especificado </t>
  </si>
  <si>
    <t>Horas trabajadas por semana</t>
  </si>
  <si>
    <t xml:space="preserve">Horas trabajadas por semana </t>
  </si>
  <si>
    <t>No especificado</t>
  </si>
  <si>
    <t xml:space="preserve">            No especificado</t>
  </si>
  <si>
    <t xml:space="preserve">             No especificado </t>
  </si>
  <si>
    <t>3/ En dólares nominales del año corriente. Población ocupada asalariada que recibio algún ingreso.</t>
  </si>
  <si>
    <t xml:space="preserve">Inmigrantes en 2017 </t>
  </si>
  <si>
    <t>Posición en el ranking de 2017</t>
  </si>
  <si>
    <t>Inmigrantes en 2017</t>
  </si>
  <si>
    <r>
      <rPr>
        <b/>
        <sz val="9"/>
        <rFont val="Calibri"/>
        <family val="2"/>
        <scheme val="minor"/>
      </rPr>
      <t>Notas:</t>
    </r>
    <r>
      <rPr>
        <sz val="9"/>
        <rFont val="Calibri"/>
        <family val="2"/>
        <scheme val="minor"/>
      </rPr>
      <t xml:space="preserve"> 1/ Población de 16 años o más.</t>
    </r>
  </si>
  <si>
    <t>Tamaño de la empresa</t>
  </si>
  <si>
    <r>
      <t>Características laborales</t>
    </r>
    <r>
      <rPr>
        <b/>
        <vertAlign val="superscript"/>
        <sz val="10"/>
        <color theme="1"/>
        <rFont val="Calibri"/>
        <family val="2"/>
        <scheme val="minor"/>
      </rPr>
      <t>1</t>
    </r>
  </si>
  <si>
    <t>De 1996 a 2005</t>
  </si>
  <si>
    <t>De 2006 a 2016</t>
  </si>
  <si>
    <t>Periodo de ingreso</t>
  </si>
  <si>
    <r>
      <t>Salario anual (dólares)</t>
    </r>
    <r>
      <rPr>
        <b/>
        <vertAlign val="superscript"/>
        <sz val="10"/>
        <rFont val="Calibri"/>
        <family val="2"/>
        <scheme val="minor"/>
      </rPr>
      <t>3</t>
    </r>
  </si>
  <si>
    <t xml:space="preserve"> 1/ Población de 15 años o más.  </t>
  </si>
  <si>
    <r>
      <t xml:space="preserve">Situación conyugal </t>
    </r>
    <r>
      <rPr>
        <b/>
        <vertAlign val="superscript"/>
        <sz val="10"/>
        <rFont val="Calibri"/>
        <family val="2"/>
        <scheme val="minor"/>
      </rPr>
      <t>2</t>
    </r>
  </si>
  <si>
    <t>3/ Incluye: California, Arizona, Nuevo México y Texas.</t>
  </si>
  <si>
    <r>
      <t>Sudoeste primera parte</t>
    </r>
    <r>
      <rPr>
        <vertAlign val="superscript"/>
        <sz val="10"/>
        <rFont val="Calibri"/>
        <family val="2"/>
        <scheme val="minor"/>
      </rPr>
      <t>3</t>
    </r>
  </si>
  <si>
    <r>
      <t>Sudoeste expansió</t>
    </r>
    <r>
      <rPr>
        <vertAlign val="superscript"/>
        <sz val="10"/>
        <rFont val="Calibri"/>
        <family val="2"/>
        <scheme val="minor"/>
      </rPr>
      <t>4</t>
    </r>
  </si>
  <si>
    <r>
      <t>Grandes lagos</t>
    </r>
    <r>
      <rPr>
        <vertAlign val="superscript"/>
        <sz val="10"/>
        <rFont val="Calibri"/>
        <family val="2"/>
        <scheme val="minor"/>
      </rPr>
      <t>5</t>
    </r>
  </si>
  <si>
    <r>
      <t>Costa Este</t>
    </r>
    <r>
      <rPr>
        <vertAlign val="superscript"/>
        <sz val="10"/>
        <rFont val="Calibri"/>
        <family val="2"/>
        <scheme val="minor"/>
      </rPr>
      <t>6</t>
    </r>
  </si>
  <si>
    <r>
      <t>Grandes planicies</t>
    </r>
    <r>
      <rPr>
        <vertAlign val="superscript"/>
        <sz val="10"/>
        <rFont val="Calibri"/>
        <family val="2"/>
        <scheme val="minor"/>
      </rPr>
      <t>7</t>
    </r>
  </si>
  <si>
    <r>
      <t>Otra</t>
    </r>
    <r>
      <rPr>
        <vertAlign val="superscript"/>
        <sz val="10"/>
        <rFont val="Calibri"/>
        <family val="2"/>
        <scheme val="minor"/>
      </rPr>
      <t>8</t>
    </r>
  </si>
  <si>
    <r>
      <t>Sudoeste expansión</t>
    </r>
    <r>
      <rPr>
        <vertAlign val="superscript"/>
        <sz val="10"/>
        <rFont val="Calibri"/>
        <family val="2"/>
        <scheme val="minor"/>
      </rPr>
      <t>4</t>
    </r>
  </si>
  <si>
    <t>4/ Incluye: Washington, Idaho, Oregon, Nevada y Utah.</t>
  </si>
  <si>
    <t>5/ Incluye: Illinois, Indiana, Michigan y Wisconsin.</t>
  </si>
  <si>
    <t>6/ Incluye: Connecticut, Delaware, Distrito de Colombia, Florida, Georgia, Maryland, Nueva Jersey, Nueva York, Carolina del Norte, Pennsylvania, Rhode Island, Carolina del Sur y Virginia.</t>
  </si>
  <si>
    <t>7/ Incluye: Colorado, Kansas, Iowa, Missouri, Nebraska, Oklahoma y  Wyoming.</t>
  </si>
  <si>
    <t>8/ Incluye: Alabama, Alaska, Arkansas, Dakota del Norte, Dakota del Sur, Hawaii, Kentucky, Loisiana, Maine, Massachusetts, Minnesota, Mississippi, Montana, Nueva Hampshire, Ohio, Tennessee, Vermont y Virginia Occidental.</t>
  </si>
  <si>
    <r>
      <t>Migrantes internos</t>
    </r>
    <r>
      <rPr>
        <vertAlign val="superscript"/>
        <sz val="10"/>
        <rFont val="Calibri"/>
        <family val="2"/>
        <scheme val="minor"/>
      </rPr>
      <t>9</t>
    </r>
  </si>
  <si>
    <t>9/ Se refiere a la población que residía el año anterior a la entrevista en un estado distinto al actual.</t>
  </si>
  <si>
    <r>
      <t>Migrantes internacionales</t>
    </r>
    <r>
      <rPr>
        <vertAlign val="superscript"/>
        <sz val="10"/>
        <rFont val="Calibri"/>
        <family val="2"/>
        <scheme val="minor"/>
      </rPr>
      <t>10</t>
    </r>
  </si>
  <si>
    <t>10/ Se refiere a la población Mexicana que residía el año anterior a la entrevista fuera de Estados Unidos.</t>
  </si>
  <si>
    <r>
      <t>Condición de pobreza</t>
    </r>
    <r>
      <rPr>
        <b/>
        <vertAlign val="superscript"/>
        <sz val="10"/>
        <rFont val="Calibri"/>
        <family val="2"/>
        <scheme val="minor"/>
      </rPr>
      <t>11</t>
    </r>
  </si>
  <si>
    <t>Inmigrantes en 2019</t>
  </si>
  <si>
    <t>Posición en el ranking de 2019</t>
  </si>
  <si>
    <t>Inmigrantes en 2018</t>
  </si>
  <si>
    <t>Posición en el ranking de 2018</t>
  </si>
  <si>
    <r>
      <rPr>
        <b/>
        <sz val="9"/>
        <rFont val="Calibri"/>
        <family val="2"/>
        <scheme val="minor"/>
      </rPr>
      <t>Fuente</t>
    </r>
    <r>
      <rPr>
        <sz val="9"/>
        <rFont val="Calibri"/>
        <family val="2"/>
        <scheme val="minor"/>
      </rPr>
      <t xml:space="preserve">:  Estimaciones del CONAPO con base en U.S Census Bureau, Current Population Survey (CPS*), marzo de 1994-2020; y American Community Survey (ACS**), 2000-2019. Integrated Public Use Microdata Series (IPUMS) EUA, Minneapolis: Universidad de Minnesota. </t>
    </r>
  </si>
  <si>
    <r>
      <rPr>
        <b/>
        <sz val="9"/>
        <rFont val="Calibri"/>
        <family val="2"/>
        <scheme val="minor"/>
      </rPr>
      <t>Fuente:</t>
    </r>
    <r>
      <rPr>
        <sz val="9"/>
        <rFont val="Calibri"/>
        <family val="2"/>
        <scheme val="minor"/>
      </rPr>
      <t xml:space="preserve"> Estimaciones del CONAPO con base en U. S. Census Bureau, 5-percent sample 1990, 5-percent sample 2000 y American Community Survey 2010, 2019.</t>
    </r>
  </si>
  <si>
    <r>
      <rPr>
        <b/>
        <sz val="9"/>
        <rFont val="Calibri"/>
        <family val="2"/>
        <scheme val="minor"/>
      </rPr>
      <t>Fuente:</t>
    </r>
    <r>
      <rPr>
        <sz val="9"/>
        <rFont val="Calibri"/>
        <family val="2"/>
        <scheme val="minor"/>
      </rPr>
      <t xml:space="preserve">  Estimaciones del CONAPO con base en U.S Census Bureau, Current Population Survey (CPS), marzo de 1994-2020. Integrated Public Use Microdata Series (IPUMS) EUA, Minneapolis: Universidad de Minnesota. </t>
    </r>
  </si>
  <si>
    <t xml:space="preserve">Fuente: Estimaciones del CONAPO con base en U.S Census Bureau,  American Community Survey(ACS), 2001-2019. Integrated Public Use Microdata Series (IPUMS) EUA, Minneapolis: Universidad de Minnesota. </t>
  </si>
  <si>
    <t>1.3 Población nacida en México residente en Estados Unidos por características laborales y económicas, 1994-2020</t>
  </si>
  <si>
    <t>1.4 Población nacida en México residente en Estados Unidos por características demográficas, 2001-2019</t>
  </si>
  <si>
    <t>Cambio porcentual</t>
  </si>
  <si>
    <t>1.2  Población mexicana en Estados Unidos según ranking de poblaciones inmigrantes por estado 1990, 2000, 2010 , 2015, 2016, 2017 y  2019
(Distribución porcentual por columna y fila)</t>
  </si>
  <si>
    <t>year</t>
  </si>
  <si>
    <t>married,</t>
  </si>
  <si>
    <t>separated</t>
  </si>
  <si>
    <t>divorced</t>
  </si>
  <si>
    <t>widowed</t>
  </si>
  <si>
    <t>never mar</t>
  </si>
  <si>
    <t>Unida</t>
  </si>
  <si>
    <t>Alguna vez unida</t>
  </si>
  <si>
    <t>Nunca unida</t>
  </si>
  <si>
    <t>Población unida</t>
  </si>
  <si>
    <t>Población alguna vez unida</t>
  </si>
  <si>
    <t>Población nunca unida</t>
  </si>
  <si>
    <t>11/ Ingreso por debajo de 100% de la Línea Federal de Pobreza de Estados Unidos. Estimación de Integrated Public Use Microdata Series (IPUMS) con base en el ingreso total de cada familia durante el año anterior como un porcentaje de los umbrales de pobreza establecidos por la Administración del Seguro Social en 1964 y posteriormente revisados ​​en 1980, ajustados por inflación. Se asigna a todos los miembros de cada familia y no a cada hogar.</t>
  </si>
  <si>
    <t xml:space="preserve"> 2/ Población de 15 años o más.  La categoría población alguna vez unida  incluye a las personas  separadas, divorciadas y viudas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</si>
</sst>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 ###\ ###"/>
    <numFmt numFmtId="166" formatCode="0.00000000"/>
    <numFmt numFmtId="167" formatCode="0.0000000000000"/>
    <numFmt numFmtId="168" formatCode="0.00000000000"/>
    <numFmt numFmtId="169" formatCode="###.00\ ###\ ###"/>
    <numFmt numFmtId="170" formatCode="###0"/>
    <numFmt numFmtId="171" formatCode="0.00000000000000"/>
    <numFmt numFmtId="172" formatCode="###\ ###\ ###\ ###"/>
    <numFmt numFmtId="173" formatCode=".\ #\ ;################################################################################"/>
    <numFmt numFmtId="174" formatCode="0.0%"/>
    <numFmt numFmtId="175" formatCode="#.\ ###\ ###\ ###"/>
  </numFmts>
  <fonts count="29">
    <font>
      <sz val="11"/>
      <color theme="1"/>
      <name val="Calibri"/>
      <family val="2"/>
      <scheme val="minor"/>
    </font>
    <font>
      <sz val="11"/>
      <color theme="1"/>
      <name val="Calibri"/>
      <family val="2"/>
      <scheme val="minor"/>
    </font>
    <font>
      <sz val="10"/>
      <name val="Arial"/>
      <family val="2"/>
    </font>
    <font>
      <sz val="12"/>
      <name val="Calibri"/>
      <family val="2"/>
      <scheme val="minor"/>
    </font>
    <font>
      <sz val="10"/>
      <name val="CG Omega"/>
      <family val="2"/>
    </font>
    <font>
      <b/>
      <sz val="16"/>
      <name val="Calibri"/>
      <family val="2"/>
      <scheme val="minor"/>
    </font>
    <font>
      <b/>
      <sz val="20"/>
      <name val="Calibri"/>
      <family val="2"/>
      <scheme val="minor"/>
    </font>
    <font>
      <i/>
      <sz val="12"/>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8"/>
      <name val="Calibri"/>
      <family val="2"/>
      <scheme val="minor"/>
    </font>
    <font>
      <b/>
      <sz val="12"/>
      <name val="Calibri"/>
      <family val="2"/>
      <scheme val="minor"/>
    </font>
    <font>
      <b/>
      <vertAlign val="superscript"/>
      <sz val="10"/>
      <name val="Calibri"/>
      <family val="2"/>
      <scheme val="minor"/>
    </font>
    <font>
      <vertAlign val="superscript"/>
      <sz val="10"/>
      <name val="Calibri"/>
      <family val="2"/>
      <scheme val="minor"/>
    </font>
    <font>
      <sz val="9"/>
      <color indexed="8"/>
      <name val="Arial"/>
      <family val="2"/>
    </font>
    <font>
      <sz val="10"/>
      <name val="Calibri "/>
    </font>
    <font>
      <sz val="10"/>
      <color theme="1"/>
      <name val="Calibri "/>
    </font>
    <font>
      <b/>
      <sz val="10"/>
      <name val="Calibri "/>
    </font>
    <font>
      <b/>
      <i/>
      <sz val="10"/>
      <name val="Calibri "/>
    </font>
    <font>
      <b/>
      <sz val="10"/>
      <color theme="1"/>
      <name val="Calibri "/>
    </font>
    <font>
      <b/>
      <sz val="10"/>
      <color rgb="FFFF0000"/>
      <name val="Calibri "/>
    </font>
    <font>
      <sz val="9"/>
      <name val="Calibri"/>
      <family val="2"/>
      <scheme val="minor"/>
    </font>
    <font>
      <b/>
      <sz val="9"/>
      <name val="Calibri"/>
      <family val="2"/>
      <scheme val="minor"/>
    </font>
    <font>
      <i/>
      <sz val="10"/>
      <name val="Calibri "/>
    </font>
    <font>
      <b/>
      <vertAlign val="superscript"/>
      <sz val="10"/>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1">
    <xf numFmtId="0" fontId="0" fillId="0" borderId="0"/>
    <xf numFmtId="9" fontId="1" fillId="0" borderId="0" applyFont="0" applyFill="0" applyBorder="0" applyAlignment="0" applyProtection="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43" fontId="1" fillId="0" borderId="0" applyFont="0" applyFill="0" applyBorder="0" applyAlignment="0" applyProtection="0"/>
  </cellStyleXfs>
  <cellXfs count="281">
    <xf numFmtId="0" fontId="0" fillId="0" borderId="0" xfId="0"/>
    <xf numFmtId="0" fontId="3" fillId="2" borderId="0" xfId="2" applyFont="1" applyFill="1"/>
    <xf numFmtId="0" fontId="3" fillId="0" borderId="0" xfId="2" applyFont="1" applyFill="1" applyBorder="1"/>
    <xf numFmtId="0" fontId="3" fillId="2" borderId="0" xfId="2" applyFont="1" applyFill="1" applyBorder="1"/>
    <xf numFmtId="0" fontId="6" fillId="2" borderId="0" xfId="3" applyFont="1" applyFill="1" applyBorder="1" applyAlignment="1">
      <alignment vertical="center" wrapText="1"/>
    </xf>
    <xf numFmtId="0" fontId="6" fillId="2" borderId="0" xfId="3" applyFont="1" applyFill="1" applyBorder="1" applyAlignment="1">
      <alignment vertical="center"/>
    </xf>
    <xf numFmtId="0" fontId="3" fillId="2" borderId="1" xfId="2" applyFont="1" applyFill="1" applyBorder="1"/>
    <xf numFmtId="0" fontId="6" fillId="2" borderId="1"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7" fillId="2" borderId="0" xfId="3" applyFont="1" applyFill="1" applyBorder="1" applyAlignment="1">
      <alignment horizontal="right" vertical="center" wrapText="1" indent="1"/>
    </xf>
    <xf numFmtId="0" fontId="8" fillId="0" borderId="0" xfId="2" applyFont="1" applyFill="1" applyBorder="1" applyAlignment="1">
      <alignment vertical="center"/>
    </xf>
    <xf numFmtId="0" fontId="8" fillId="3" borderId="1" xfId="2" applyFont="1" applyFill="1" applyBorder="1" applyAlignment="1">
      <alignment horizontal="center" vertical="center"/>
    </xf>
    <xf numFmtId="3" fontId="8" fillId="0" borderId="0" xfId="2" applyNumberFormat="1" applyFont="1" applyFill="1" applyBorder="1" applyAlignment="1">
      <alignment vertical="center"/>
    </xf>
    <xf numFmtId="164" fontId="10" fillId="0" borderId="0" xfId="4" applyNumberFormat="1" applyFont="1" applyFill="1" applyBorder="1" applyAlignment="1">
      <alignment horizontal="center" vertical="center"/>
    </xf>
    <xf numFmtId="164" fontId="10" fillId="2" borderId="0" xfId="4" applyNumberFormat="1" applyFont="1" applyFill="1" applyBorder="1" applyAlignment="1">
      <alignment horizontal="center"/>
    </xf>
    <xf numFmtId="0" fontId="8" fillId="2" borderId="0" xfId="2" applyFont="1" applyFill="1" applyBorder="1" applyAlignment="1">
      <alignment vertical="center"/>
    </xf>
    <xf numFmtId="165" fontId="10" fillId="0" borderId="0" xfId="4" applyNumberFormat="1" applyFont="1" applyFill="1" applyBorder="1" applyAlignment="1">
      <alignment horizontal="right"/>
    </xf>
    <xf numFmtId="49" fontId="10" fillId="0" borderId="0" xfId="2" applyNumberFormat="1" applyFont="1" applyFill="1" applyBorder="1" applyAlignment="1">
      <alignment horizontal="left" vertical="center" wrapText="1" indent="3"/>
    </xf>
    <xf numFmtId="165" fontId="10" fillId="0" borderId="0" xfId="2" applyNumberFormat="1" applyFont="1" applyFill="1" applyAlignment="1">
      <alignment horizontal="right"/>
    </xf>
    <xf numFmtId="164" fontId="10" fillId="0" borderId="0" xfId="4" applyNumberFormat="1" applyFont="1" applyFill="1" applyBorder="1" applyAlignment="1">
      <alignment horizontal="right" vertical="center"/>
    </xf>
    <xf numFmtId="165" fontId="10" fillId="0" borderId="0" xfId="4" quotePrefix="1" applyNumberFormat="1" applyFont="1" applyFill="1" applyBorder="1" applyAlignment="1">
      <alignment horizontal="right"/>
    </xf>
    <xf numFmtId="164" fontId="10" fillId="0" borderId="0" xfId="4" applyNumberFormat="1" applyFont="1" applyFill="1" applyBorder="1" applyAlignment="1">
      <alignment horizontal="right"/>
    </xf>
    <xf numFmtId="1" fontId="10" fillId="0" borderId="0" xfId="4" applyNumberFormat="1" applyFont="1" applyFill="1" applyBorder="1" applyAlignment="1">
      <alignment horizontal="right"/>
    </xf>
    <xf numFmtId="1" fontId="10" fillId="0" borderId="0" xfId="4" applyNumberFormat="1" applyFont="1" applyFill="1" applyBorder="1" applyAlignment="1">
      <alignment horizontal="center"/>
    </xf>
    <xf numFmtId="0" fontId="12" fillId="0" borderId="0" xfId="2" applyNumberFormat="1" applyFont="1" applyFill="1" applyBorder="1" applyAlignment="1">
      <alignment vertical="center"/>
    </xf>
    <xf numFmtId="165" fontId="10" fillId="0" borderId="0" xfId="2" applyNumberFormat="1" applyFont="1" applyFill="1" applyBorder="1" applyAlignment="1">
      <alignment horizontal="right" vertical="center"/>
    </xf>
    <xf numFmtId="0" fontId="12" fillId="0" borderId="0" xfId="2" applyFont="1" applyFill="1" applyBorder="1" applyAlignment="1"/>
    <xf numFmtId="0" fontId="3" fillId="0" borderId="0" xfId="2" applyFont="1" applyFill="1"/>
    <xf numFmtId="0" fontId="12" fillId="0" borderId="0" xfId="5" applyFont="1" applyFill="1" applyAlignment="1"/>
    <xf numFmtId="49" fontId="10" fillId="0" borderId="0" xfId="2" applyNumberFormat="1" applyFont="1" applyFill="1" applyBorder="1" applyAlignment="1">
      <alignment horizontal="left" vertical="center"/>
    </xf>
    <xf numFmtId="49" fontId="10" fillId="0" borderId="5" xfId="2" applyNumberFormat="1" applyFont="1" applyFill="1" applyBorder="1" applyAlignment="1">
      <alignment horizontal="left" vertical="center"/>
    </xf>
    <xf numFmtId="0" fontId="3" fillId="2" borderId="0" xfId="2" applyFont="1" applyFill="1" applyAlignment="1">
      <alignment horizontal="right"/>
    </xf>
    <xf numFmtId="0" fontId="3" fillId="2" borderId="0" xfId="2" applyFont="1" applyFill="1" applyBorder="1" applyAlignment="1">
      <alignment horizontal="right"/>
    </xf>
    <xf numFmtId="0" fontId="5" fillId="2" borderId="0" xfId="3" applyFont="1" applyFill="1" applyBorder="1" applyAlignment="1">
      <alignment horizontal="right" vertical="center" wrapText="1"/>
    </xf>
    <xf numFmtId="0" fontId="5" fillId="2" borderId="0" xfId="3" applyFont="1" applyFill="1" applyBorder="1" applyAlignment="1">
      <alignment vertical="center" wrapText="1"/>
    </xf>
    <xf numFmtId="0" fontId="13" fillId="2" borderId="0" xfId="3" applyFont="1" applyFill="1" applyBorder="1" applyAlignment="1">
      <alignment vertical="center" wrapText="1"/>
    </xf>
    <xf numFmtId="0" fontId="8" fillId="3" borderId="1" xfId="2" applyFont="1" applyFill="1" applyBorder="1" applyAlignment="1">
      <alignment horizontal="right" vertical="center"/>
    </xf>
    <xf numFmtId="0" fontId="8" fillId="3" borderId="1" xfId="2" applyFont="1" applyFill="1" applyBorder="1" applyAlignment="1">
      <alignment horizontal="right" vertical="center" wrapText="1"/>
    </xf>
    <xf numFmtId="164" fontId="3" fillId="2" borderId="0" xfId="2" applyNumberFormat="1" applyFont="1" applyFill="1"/>
    <xf numFmtId="49" fontId="11" fillId="4" borderId="0" xfId="2" applyNumberFormat="1" applyFont="1" applyFill="1" applyBorder="1" applyAlignment="1">
      <alignment horizontal="left"/>
    </xf>
    <xf numFmtId="49" fontId="10" fillId="0" borderId="0" xfId="2" applyNumberFormat="1" applyFont="1" applyFill="1" applyBorder="1" applyAlignment="1">
      <alignment horizontal="left" vertical="center" indent="3"/>
    </xf>
    <xf numFmtId="164" fontId="10" fillId="2" borderId="0" xfId="4" applyNumberFormat="1" applyFont="1" applyFill="1" applyBorder="1" applyAlignment="1">
      <alignment horizontal="right" vertical="center"/>
    </xf>
    <xf numFmtId="49" fontId="11" fillId="2" borderId="0" xfId="2" applyNumberFormat="1" applyFont="1" applyFill="1" applyBorder="1" applyAlignment="1">
      <alignment horizontal="left"/>
    </xf>
    <xf numFmtId="164" fontId="10" fillId="0" borderId="0" xfId="2" applyNumberFormat="1" applyFont="1" applyFill="1" applyBorder="1" applyAlignment="1">
      <alignment horizontal="right" vertical="center"/>
    </xf>
    <xf numFmtId="164" fontId="11" fillId="0" borderId="0" xfId="2" applyNumberFormat="1" applyFont="1" applyFill="1" applyBorder="1" applyAlignment="1">
      <alignment horizontal="right" vertical="center"/>
    </xf>
    <xf numFmtId="49" fontId="11" fillId="4" borderId="0" xfId="2" applyNumberFormat="1" applyFont="1" applyFill="1" applyBorder="1" applyAlignment="1">
      <alignment horizontal="left" vertical="center" wrapText="1"/>
    </xf>
    <xf numFmtId="0" fontId="12" fillId="0" borderId="0" xfId="7" applyFont="1" applyFill="1" applyBorder="1" applyAlignment="1">
      <alignment horizontal="left"/>
    </xf>
    <xf numFmtId="49" fontId="10" fillId="0" borderId="1" xfId="2" applyNumberFormat="1" applyFont="1" applyFill="1" applyBorder="1" applyAlignment="1">
      <alignment horizontal="left" vertical="center" wrapText="1" indent="3"/>
    </xf>
    <xf numFmtId="164" fontId="10" fillId="0" borderId="1" xfId="4" applyNumberFormat="1" applyFont="1" applyFill="1" applyBorder="1" applyAlignment="1">
      <alignment horizontal="right" vertical="center"/>
    </xf>
    <xf numFmtId="164" fontId="10" fillId="2" borderId="1" xfId="4" applyNumberFormat="1" applyFont="1" applyFill="1" applyBorder="1" applyAlignment="1">
      <alignment horizontal="right" vertical="center"/>
    </xf>
    <xf numFmtId="0" fontId="12" fillId="0" borderId="1" xfId="7" applyFont="1" applyFill="1" applyBorder="1" applyAlignment="1">
      <alignment horizontal="right"/>
    </xf>
    <xf numFmtId="0" fontId="12" fillId="0" borderId="0" xfId="7" applyFont="1" applyFill="1" applyBorder="1" applyAlignment="1">
      <alignment horizontal="right"/>
    </xf>
    <xf numFmtId="0" fontId="12" fillId="2" borderId="0" xfId="7" applyFont="1" applyFill="1" applyBorder="1" applyAlignment="1">
      <alignment horizontal="right"/>
    </xf>
    <xf numFmtId="165" fontId="10" fillId="0" borderId="0" xfId="4" applyNumberFormat="1" applyFont="1" applyFill="1" applyBorder="1" applyAlignment="1">
      <alignment horizontal="center"/>
    </xf>
    <xf numFmtId="49" fontId="12" fillId="0" borderId="0" xfId="2" applyNumberFormat="1" applyFont="1" applyFill="1" applyBorder="1" applyAlignment="1">
      <alignment vertical="center"/>
    </xf>
    <xf numFmtId="164" fontId="10" fillId="0" borderId="0" xfId="4" applyNumberFormat="1" applyFont="1" applyFill="1" applyBorder="1" applyAlignment="1">
      <alignment horizontal="center"/>
    </xf>
    <xf numFmtId="165" fontId="10" fillId="2" borderId="0" xfId="4" applyNumberFormat="1" applyFont="1" applyFill="1" applyBorder="1" applyAlignment="1">
      <alignment horizontal="center"/>
    </xf>
    <xf numFmtId="0" fontId="10" fillId="2" borderId="0" xfId="8" applyFont="1" applyFill="1" applyBorder="1" applyAlignment="1">
      <alignment horizontal="right"/>
    </xf>
    <xf numFmtId="167" fontId="10" fillId="2" borderId="0" xfId="2" applyNumberFormat="1" applyFont="1" applyFill="1" applyBorder="1" applyAlignment="1">
      <alignment vertical="center"/>
    </xf>
    <xf numFmtId="0" fontId="10" fillId="2" borderId="0" xfId="2" applyNumberFormat="1" applyFont="1" applyFill="1" applyBorder="1" applyAlignment="1">
      <alignment horizontal="center" vertical="center"/>
    </xf>
    <xf numFmtId="0" fontId="10" fillId="2" borderId="0" xfId="2" applyNumberFormat="1" applyFont="1" applyFill="1" applyBorder="1" applyAlignment="1">
      <alignment horizontal="right" vertical="center"/>
    </xf>
    <xf numFmtId="49" fontId="11" fillId="3" borderId="0" xfId="6" applyNumberFormat="1" applyFont="1" applyFill="1" applyBorder="1" applyAlignment="1"/>
    <xf numFmtId="49" fontId="10" fillId="0" borderId="0" xfId="6" applyNumberFormat="1" applyFont="1" applyFill="1" applyBorder="1" applyAlignment="1">
      <alignment vertical="center"/>
    </xf>
    <xf numFmtId="49" fontId="10" fillId="0" borderId="0" xfId="6" applyNumberFormat="1" applyFont="1" applyFill="1" applyBorder="1" applyAlignment="1">
      <alignment horizontal="left" vertical="center" wrapText="1" indent="3"/>
    </xf>
    <xf numFmtId="49" fontId="11" fillId="4" borderId="0" xfId="6" applyNumberFormat="1" applyFont="1" applyFill="1" applyBorder="1" applyAlignment="1"/>
    <xf numFmtId="0" fontId="10" fillId="0" borderId="0" xfId="6" applyNumberFormat="1" applyFont="1" applyFill="1" applyBorder="1" applyAlignment="1">
      <alignment horizontal="left" vertical="center" indent="3"/>
    </xf>
    <xf numFmtId="49" fontId="11" fillId="0" borderId="0" xfId="6" applyNumberFormat="1" applyFont="1" applyFill="1" applyBorder="1" applyAlignment="1"/>
    <xf numFmtId="165" fontId="11" fillId="4" borderId="0" xfId="2" applyNumberFormat="1" applyFont="1" applyFill="1" applyBorder="1" applyAlignment="1">
      <alignment horizontal="right" vertical="center"/>
    </xf>
    <xf numFmtId="0" fontId="10" fillId="0" borderId="0" xfId="6" applyNumberFormat="1" applyFont="1" applyFill="1" applyBorder="1" applyAlignment="1">
      <alignment horizontal="left" vertical="center" wrapText="1" indent="3"/>
    </xf>
    <xf numFmtId="0" fontId="12" fillId="0" borderId="5" xfId="7" applyFont="1" applyFill="1" applyBorder="1" applyAlignment="1"/>
    <xf numFmtId="0" fontId="12" fillId="0" borderId="0" xfId="7" applyFont="1" applyFill="1" applyBorder="1" applyAlignment="1"/>
    <xf numFmtId="0" fontId="0" fillId="0" borderId="0" xfId="0" applyFill="1" applyBorder="1"/>
    <xf numFmtId="170" fontId="16" fillId="0" borderId="0" xfId="9" applyNumberFormat="1" applyFont="1" applyFill="1" applyBorder="1" applyAlignment="1">
      <alignment horizontal="right" vertical="center"/>
    </xf>
    <xf numFmtId="1" fontId="3" fillId="2" borderId="0" xfId="2" applyNumberFormat="1" applyFont="1" applyFill="1"/>
    <xf numFmtId="171" fontId="0" fillId="0" borderId="0" xfId="0" applyNumberFormat="1" applyFill="1" applyBorder="1"/>
    <xf numFmtId="0" fontId="10" fillId="2" borderId="0" xfId="2" applyFont="1" applyFill="1"/>
    <xf numFmtId="2" fontId="0" fillId="0" borderId="0" xfId="0" applyNumberFormat="1" applyFill="1" applyBorder="1"/>
    <xf numFmtId="3" fontId="0" fillId="0" borderId="0" xfId="0" applyNumberFormat="1" applyFill="1" applyBorder="1"/>
    <xf numFmtId="170" fontId="3" fillId="0" borderId="0" xfId="2" applyNumberFormat="1" applyFont="1" applyFill="1" applyBorder="1"/>
    <xf numFmtId="3" fontId="0" fillId="0" borderId="0" xfId="0" applyNumberFormat="1"/>
    <xf numFmtId="3" fontId="9" fillId="0" borderId="0" xfId="0" applyNumberFormat="1" applyFont="1" applyFill="1" applyAlignment="1">
      <alignment horizontal="right"/>
    </xf>
    <xf numFmtId="164" fontId="11" fillId="4" borderId="0" xfId="2" applyNumberFormat="1" applyFont="1" applyFill="1" applyBorder="1" applyAlignment="1">
      <alignment horizontal="right" vertical="center"/>
    </xf>
    <xf numFmtId="49" fontId="10" fillId="0" borderId="0" xfId="2" applyNumberFormat="1" applyFont="1" applyFill="1" applyBorder="1" applyAlignment="1">
      <alignment horizontal="right" vertical="center" indent="3"/>
    </xf>
    <xf numFmtId="164" fontId="11" fillId="3" borderId="0" xfId="2" applyNumberFormat="1" applyFont="1" applyFill="1" applyBorder="1" applyAlignment="1">
      <alignment horizontal="right" vertical="center"/>
    </xf>
    <xf numFmtId="172" fontId="8" fillId="3" borderId="0" xfId="0" applyNumberFormat="1" applyFont="1" applyFill="1"/>
    <xf numFmtId="165" fontId="11" fillId="3" borderId="0" xfId="2" applyNumberFormat="1" applyFont="1" applyFill="1" applyBorder="1" applyAlignment="1">
      <alignment horizontal="right" vertical="center"/>
    </xf>
    <xf numFmtId="164" fontId="10" fillId="0" borderId="0" xfId="1" applyNumberFormat="1" applyFont="1" applyFill="1" applyBorder="1" applyAlignment="1">
      <alignment horizontal="right" vertical="center"/>
    </xf>
    <xf numFmtId="165" fontId="9" fillId="0" borderId="0" xfId="0" applyNumberFormat="1" applyFont="1" applyFill="1" applyAlignment="1">
      <alignment horizontal="right"/>
    </xf>
    <xf numFmtId="164" fontId="11" fillId="3" borderId="0" xfId="4" applyNumberFormat="1" applyFont="1" applyFill="1" applyBorder="1" applyAlignment="1">
      <alignment horizontal="right" vertical="center"/>
    </xf>
    <xf numFmtId="169" fontId="11" fillId="3" borderId="0" xfId="2" applyNumberFormat="1" applyFont="1" applyFill="1" applyBorder="1" applyAlignment="1">
      <alignment horizontal="right" vertical="center"/>
    </xf>
    <xf numFmtId="49" fontId="10" fillId="5" borderId="0" xfId="6" applyNumberFormat="1" applyFont="1" applyFill="1" applyBorder="1" applyAlignment="1">
      <alignment horizontal="left" vertical="center" wrapText="1" indent="3"/>
    </xf>
    <xf numFmtId="49" fontId="10" fillId="0" borderId="0" xfId="6" applyNumberFormat="1" applyFont="1" applyFill="1" applyBorder="1" applyAlignment="1">
      <alignment horizontal="left" vertical="top"/>
    </xf>
    <xf numFmtId="49" fontId="10" fillId="0" borderId="5" xfId="2" applyNumberFormat="1" applyFont="1" applyFill="1" applyBorder="1" applyAlignment="1">
      <alignment horizontal="left" vertical="center"/>
    </xf>
    <xf numFmtId="0" fontId="8" fillId="3" borderId="1" xfId="2" applyFont="1" applyFill="1" applyBorder="1" applyAlignment="1">
      <alignment horizontal="center" vertical="center" wrapText="1"/>
    </xf>
    <xf numFmtId="172" fontId="11" fillId="4" borderId="0" xfId="2" applyNumberFormat="1" applyFont="1" applyFill="1" applyBorder="1" applyAlignment="1">
      <alignment horizontal="right"/>
    </xf>
    <xf numFmtId="172" fontId="3" fillId="2" borderId="0" xfId="2" applyNumberFormat="1" applyFont="1" applyFill="1" applyAlignment="1">
      <alignment horizontal="right"/>
    </xf>
    <xf numFmtId="172" fontId="3" fillId="2" borderId="0" xfId="2" applyNumberFormat="1" applyFont="1" applyFill="1" applyBorder="1" applyAlignment="1">
      <alignment horizontal="right"/>
    </xf>
    <xf numFmtId="172" fontId="11" fillId="4" borderId="0" xfId="2" applyNumberFormat="1" applyFont="1" applyFill="1" applyBorder="1" applyAlignment="1">
      <alignment horizontal="right" vertical="center"/>
    </xf>
    <xf numFmtId="172" fontId="10" fillId="0" borderId="0" xfId="4" applyNumberFormat="1" applyFont="1" applyFill="1" applyBorder="1" applyAlignment="1">
      <alignment horizontal="right" vertical="center"/>
    </xf>
    <xf numFmtId="172" fontId="10" fillId="2" borderId="0" xfId="4" applyNumberFormat="1" applyFont="1" applyFill="1" applyBorder="1" applyAlignment="1">
      <alignment horizontal="right" vertical="center"/>
    </xf>
    <xf numFmtId="172" fontId="11" fillId="2" borderId="0" xfId="2" applyNumberFormat="1" applyFont="1" applyFill="1" applyBorder="1" applyAlignment="1">
      <alignment horizontal="right" vertical="center"/>
    </xf>
    <xf numFmtId="172" fontId="10" fillId="0" borderId="0" xfId="2" applyNumberFormat="1" applyFont="1" applyFill="1" applyBorder="1" applyAlignment="1">
      <alignment horizontal="right" vertical="center"/>
    </xf>
    <xf numFmtId="172" fontId="10" fillId="0" borderId="0" xfId="4" applyNumberFormat="1" applyFont="1" applyFill="1" applyBorder="1" applyAlignment="1">
      <alignment horizontal="right"/>
    </xf>
    <xf numFmtId="172" fontId="10" fillId="2" borderId="0" xfId="4" applyNumberFormat="1" applyFont="1" applyFill="1" applyBorder="1" applyAlignment="1">
      <alignment horizontal="right"/>
    </xf>
    <xf numFmtId="172" fontId="11" fillId="0" borderId="0" xfId="2" applyNumberFormat="1" applyFont="1" applyFill="1" applyBorder="1" applyAlignment="1">
      <alignment horizontal="right" vertical="center"/>
    </xf>
    <xf numFmtId="172" fontId="11" fillId="4" borderId="0" xfId="4" applyNumberFormat="1" applyFont="1" applyFill="1" applyBorder="1" applyAlignment="1">
      <alignment horizontal="right" vertical="center"/>
    </xf>
    <xf numFmtId="172" fontId="0" fillId="0" borderId="0" xfId="0" applyNumberFormat="1" applyAlignment="1">
      <alignment horizontal="right"/>
    </xf>
    <xf numFmtId="172" fontId="10" fillId="0" borderId="0" xfId="2" applyNumberFormat="1" applyFont="1" applyFill="1" applyBorder="1" applyAlignment="1">
      <alignment horizontal="right" vertical="center" wrapText="1"/>
    </xf>
    <xf numFmtId="172" fontId="11" fillId="0" borderId="0" xfId="2" applyNumberFormat="1" applyFont="1" applyFill="1" applyBorder="1" applyAlignment="1">
      <alignment horizontal="right" vertical="center" wrapText="1"/>
    </xf>
    <xf numFmtId="172" fontId="10" fillId="0" borderId="0" xfId="4" quotePrefix="1" applyNumberFormat="1" applyFont="1" applyFill="1" applyBorder="1" applyAlignment="1">
      <alignment horizontal="right" vertical="center"/>
    </xf>
    <xf numFmtId="172" fontId="17" fillId="0" borderId="0" xfId="2" applyNumberFormat="1" applyFont="1" applyFill="1" applyBorder="1" applyAlignment="1">
      <alignment horizontal="center" vertical="center"/>
    </xf>
    <xf numFmtId="172" fontId="18" fillId="0" borderId="0" xfId="1" applyNumberFormat="1" applyFont="1" applyFill="1" applyBorder="1" applyAlignment="1">
      <alignment horizontal="center" vertical="center"/>
    </xf>
    <xf numFmtId="172" fontId="17" fillId="0" borderId="0" xfId="4" applyNumberFormat="1" applyFont="1" applyFill="1" applyBorder="1" applyAlignment="1">
      <alignment horizontal="center" vertical="center"/>
    </xf>
    <xf numFmtId="172" fontId="17" fillId="0" borderId="0" xfId="4" applyNumberFormat="1" applyFont="1" applyFill="1" applyBorder="1" applyAlignment="1">
      <alignment horizontal="right" vertical="center"/>
    </xf>
    <xf numFmtId="172" fontId="17" fillId="2" borderId="0" xfId="2" applyNumberFormat="1" applyFont="1" applyFill="1" applyAlignment="1">
      <alignment horizontal="center" vertical="center"/>
    </xf>
    <xf numFmtId="172" fontId="18" fillId="0" borderId="0" xfId="2" applyNumberFormat="1" applyFont="1" applyFill="1" applyBorder="1" applyAlignment="1">
      <alignment horizontal="center" vertical="center"/>
    </xf>
    <xf numFmtId="172" fontId="17" fillId="0" borderId="0" xfId="2" applyNumberFormat="1" applyFont="1" applyFill="1" applyBorder="1" applyAlignment="1">
      <alignment horizontal="center" vertical="center" wrapText="1"/>
    </xf>
    <xf numFmtId="172" fontId="19" fillId="0" borderId="0" xfId="4" applyNumberFormat="1" applyFont="1" applyFill="1" applyBorder="1" applyAlignment="1">
      <alignment horizontal="right" vertical="center"/>
    </xf>
    <xf numFmtId="172" fontId="17" fillId="0" borderId="0" xfId="2" applyNumberFormat="1" applyFont="1" applyFill="1" applyBorder="1" applyAlignment="1">
      <alignment horizontal="right" vertical="center"/>
    </xf>
    <xf numFmtId="172" fontId="17" fillId="0" borderId="0" xfId="2" applyNumberFormat="1" applyFont="1" applyFill="1" applyAlignment="1">
      <alignment horizontal="center" vertical="center"/>
    </xf>
    <xf numFmtId="172" fontId="20" fillId="4" borderId="3" xfId="2" applyNumberFormat="1" applyFont="1" applyFill="1" applyBorder="1" applyAlignment="1">
      <alignment horizontal="center" vertical="center"/>
    </xf>
    <xf numFmtId="172" fontId="19" fillId="4" borderId="3" xfId="2" applyNumberFormat="1" applyFont="1" applyFill="1" applyBorder="1" applyAlignment="1">
      <alignment horizontal="center" vertical="center"/>
    </xf>
    <xf numFmtId="172" fontId="19" fillId="4" borderId="3" xfId="4" applyNumberFormat="1" applyFont="1" applyFill="1" applyBorder="1" applyAlignment="1">
      <alignment horizontal="center"/>
    </xf>
    <xf numFmtId="172" fontId="19" fillId="0" borderId="0" xfId="4" applyNumberFormat="1" applyFont="1" applyFill="1" applyBorder="1" applyAlignment="1">
      <alignment horizontal="right"/>
    </xf>
    <xf numFmtId="172" fontId="19" fillId="4" borderId="3" xfId="2" applyNumberFormat="1" applyFont="1" applyFill="1" applyBorder="1" applyAlignment="1">
      <alignment horizontal="center"/>
    </xf>
    <xf numFmtId="172" fontId="19" fillId="0" borderId="0" xfId="4" applyNumberFormat="1" applyFont="1" applyFill="1" applyBorder="1" applyAlignment="1">
      <alignment horizontal="center"/>
    </xf>
    <xf numFmtId="172" fontId="21" fillId="4" borderId="3" xfId="2" applyNumberFormat="1" applyFont="1" applyFill="1" applyBorder="1" applyAlignment="1">
      <alignment horizontal="center" vertical="center"/>
    </xf>
    <xf numFmtId="172" fontId="21" fillId="0" borderId="0" xfId="1" applyNumberFormat="1" applyFont="1" applyFill="1" applyBorder="1" applyAlignment="1">
      <alignment vertical="center"/>
    </xf>
    <xf numFmtId="172" fontId="21" fillId="0" borderId="0" xfId="2" applyNumberFormat="1" applyFont="1" applyFill="1" applyBorder="1" applyAlignment="1">
      <alignment vertical="center"/>
    </xf>
    <xf numFmtId="172" fontId="17" fillId="2" borderId="0" xfId="2" applyNumberFormat="1" applyFont="1" applyFill="1" applyBorder="1"/>
    <xf numFmtId="0" fontId="21" fillId="3" borderId="2" xfId="2" applyFont="1" applyFill="1" applyBorder="1" applyAlignment="1">
      <alignment vertical="center"/>
    </xf>
    <xf numFmtId="0" fontId="21" fillId="3" borderId="1" xfId="2" applyFont="1" applyFill="1" applyBorder="1" applyAlignment="1">
      <alignment horizontal="center" vertical="center"/>
    </xf>
    <xf numFmtId="0" fontId="21" fillId="3" borderId="1" xfId="2" applyFont="1" applyFill="1" applyBorder="1" applyAlignment="1">
      <alignment horizontal="center" vertical="center" wrapText="1"/>
    </xf>
    <xf numFmtId="0" fontId="21" fillId="3" borderId="1" xfId="2" applyFont="1" applyFill="1" applyBorder="1" applyAlignment="1">
      <alignment horizontal="left" vertical="center" wrapText="1" indent="8"/>
    </xf>
    <xf numFmtId="0" fontId="19" fillId="4" borderId="0" xfId="2" applyNumberFormat="1" applyFont="1" applyFill="1" applyBorder="1" applyAlignment="1">
      <alignment horizontal="center"/>
    </xf>
    <xf numFmtId="165" fontId="17" fillId="4" borderId="0" xfId="4" applyNumberFormat="1" applyFont="1" applyFill="1" applyBorder="1" applyAlignment="1">
      <alignment horizontal="center"/>
    </xf>
    <xf numFmtId="2" fontId="19" fillId="4" borderId="0" xfId="4" applyNumberFormat="1" applyFont="1" applyFill="1" applyBorder="1" applyAlignment="1">
      <alignment horizontal="center"/>
    </xf>
    <xf numFmtId="165" fontId="19" fillId="4" borderId="0" xfId="4" applyNumberFormat="1" applyFont="1" applyFill="1" applyBorder="1" applyAlignment="1">
      <alignment horizontal="right"/>
    </xf>
    <xf numFmtId="165" fontId="19" fillId="4" borderId="0" xfId="4" applyNumberFormat="1" applyFont="1" applyFill="1" applyBorder="1" applyAlignment="1">
      <alignment horizontal="center"/>
    </xf>
    <xf numFmtId="0" fontId="19" fillId="0" borderId="0" xfId="2" applyNumberFormat="1" applyFont="1" applyFill="1" applyBorder="1" applyAlignment="1">
      <alignment horizontal="center"/>
    </xf>
    <xf numFmtId="165" fontId="17" fillId="0" borderId="0" xfId="4" applyNumberFormat="1" applyFont="1" applyFill="1" applyBorder="1" applyAlignment="1">
      <alignment horizontal="center"/>
    </xf>
    <xf numFmtId="2" fontId="17" fillId="2" borderId="0" xfId="4" applyNumberFormat="1" applyFont="1" applyFill="1" applyBorder="1" applyAlignment="1">
      <alignment horizontal="center"/>
    </xf>
    <xf numFmtId="165" fontId="19" fillId="0" borderId="0" xfId="4" applyNumberFormat="1" applyFont="1" applyFill="1" applyBorder="1" applyAlignment="1">
      <alignment horizontal="right"/>
    </xf>
    <xf numFmtId="165" fontId="22" fillId="0" borderId="0" xfId="4" applyNumberFormat="1" applyFont="1" applyFill="1" applyBorder="1" applyAlignment="1">
      <alignment horizontal="center"/>
    </xf>
    <xf numFmtId="2" fontId="19" fillId="0" borderId="0" xfId="4" applyNumberFormat="1" applyFont="1" applyFill="1" applyBorder="1" applyAlignment="1">
      <alignment horizontal="center"/>
    </xf>
    <xf numFmtId="2" fontId="17" fillId="4" borderId="0" xfId="4" applyNumberFormat="1" applyFont="1" applyFill="1" applyBorder="1" applyAlignment="1">
      <alignment horizontal="center"/>
    </xf>
    <xf numFmtId="165" fontId="17" fillId="4" borderId="0" xfId="4" applyNumberFormat="1" applyFont="1" applyFill="1" applyBorder="1" applyAlignment="1">
      <alignment horizontal="right"/>
    </xf>
    <xf numFmtId="165" fontId="17" fillId="0" borderId="0" xfId="4" applyNumberFormat="1" applyFont="1" applyFill="1" applyBorder="1" applyAlignment="1">
      <alignment horizontal="right"/>
    </xf>
    <xf numFmtId="2" fontId="17" fillId="0" borderId="0" xfId="4" applyNumberFormat="1" applyFont="1" applyFill="1" applyBorder="1" applyAlignment="1">
      <alignment horizontal="center"/>
    </xf>
    <xf numFmtId="1" fontId="19" fillId="4" borderId="0" xfId="2" applyNumberFormat="1" applyFont="1" applyFill="1" applyBorder="1" applyAlignment="1">
      <alignment horizontal="center"/>
    </xf>
    <xf numFmtId="2" fontId="17" fillId="0" borderId="0" xfId="4" applyNumberFormat="1" applyFont="1" applyFill="1" applyBorder="1" applyAlignment="1">
      <alignment horizontal="right"/>
    </xf>
    <xf numFmtId="2" fontId="17" fillId="4" borderId="0" xfId="4" applyNumberFormat="1" applyFont="1" applyFill="1" applyBorder="1" applyAlignment="1">
      <alignment horizontal="right"/>
    </xf>
    <xf numFmtId="172" fontId="17" fillId="2" borderId="0" xfId="2" applyNumberFormat="1" applyFont="1" applyFill="1"/>
    <xf numFmtId="0" fontId="21" fillId="3" borderId="3" xfId="2" applyFont="1" applyFill="1" applyBorder="1" applyAlignment="1">
      <alignment horizontal="center" vertical="center"/>
    </xf>
    <xf numFmtId="0" fontId="21" fillId="0" borderId="0" xfId="2" applyFont="1" applyFill="1" applyBorder="1" applyAlignment="1">
      <alignment vertical="center"/>
    </xf>
    <xf numFmtId="0" fontId="21" fillId="0" borderId="0" xfId="2" applyFont="1" applyFill="1" applyBorder="1" applyAlignment="1">
      <alignment horizontal="center" vertical="center"/>
    </xf>
    <xf numFmtId="0" fontId="21" fillId="3" borderId="2" xfId="2" applyFont="1" applyFill="1" applyBorder="1" applyAlignment="1">
      <alignment horizontal="center" vertical="center"/>
    </xf>
    <xf numFmtId="0" fontId="17" fillId="2" borderId="0" xfId="2" applyFont="1" applyFill="1"/>
    <xf numFmtId="0" fontId="17" fillId="2" borderId="0" xfId="2" applyFont="1" applyFill="1" applyBorder="1"/>
    <xf numFmtId="0" fontId="21" fillId="0" borderId="0" xfId="2" applyFont="1" applyFill="1" applyBorder="1" applyAlignment="1">
      <alignment horizontal="right" vertical="center" indent="1"/>
    </xf>
    <xf numFmtId="0" fontId="18" fillId="0" borderId="0" xfId="1" applyNumberFormat="1" applyFont="1" applyFill="1" applyBorder="1" applyAlignment="1">
      <alignment vertical="center"/>
    </xf>
    <xf numFmtId="49" fontId="19" fillId="4" borderId="3" xfId="2" applyNumberFormat="1" applyFont="1" applyFill="1" applyBorder="1" applyAlignment="1">
      <alignment horizontal="left" vertical="center" wrapText="1" indent="3"/>
    </xf>
    <xf numFmtId="49" fontId="19" fillId="2" borderId="0" xfId="2" applyNumberFormat="1" applyFont="1" applyFill="1" applyBorder="1" applyAlignment="1">
      <alignment horizontal="left" vertical="center" wrapText="1" indent="3"/>
    </xf>
    <xf numFmtId="1" fontId="20" fillId="2" borderId="0" xfId="2" applyNumberFormat="1" applyFont="1" applyFill="1" applyBorder="1" applyAlignment="1">
      <alignment horizontal="center" vertical="center"/>
    </xf>
    <xf numFmtId="0" fontId="19" fillId="2" borderId="0" xfId="2" applyNumberFormat="1" applyFont="1" applyFill="1" applyAlignment="1">
      <alignment horizontal="center" vertical="center"/>
    </xf>
    <xf numFmtId="1" fontId="19" fillId="2" borderId="0" xfId="4" applyNumberFormat="1" applyFont="1" applyFill="1" applyBorder="1" applyAlignment="1">
      <alignment horizontal="center"/>
    </xf>
    <xf numFmtId="1" fontId="19" fillId="0" borderId="0" xfId="4" applyNumberFormat="1" applyFont="1" applyFill="1" applyBorder="1" applyAlignment="1">
      <alignment horizontal="right"/>
    </xf>
    <xf numFmtId="1" fontId="19" fillId="2" borderId="0" xfId="2" applyNumberFormat="1" applyFont="1" applyFill="1" applyAlignment="1">
      <alignment horizontal="center"/>
    </xf>
    <xf numFmtId="1" fontId="19" fillId="0" borderId="0" xfId="4" applyNumberFormat="1" applyFont="1" applyFill="1" applyBorder="1" applyAlignment="1">
      <alignment horizontal="center"/>
    </xf>
    <xf numFmtId="0" fontId="21" fillId="2" borderId="0" xfId="2" applyNumberFormat="1" applyFont="1" applyFill="1" applyBorder="1" applyAlignment="1">
      <alignment horizontal="center" vertical="center"/>
    </xf>
    <xf numFmtId="10" fontId="21" fillId="2" borderId="0" xfId="1" applyNumberFormat="1" applyFont="1" applyFill="1" applyBorder="1" applyAlignment="1">
      <alignment vertical="center"/>
    </xf>
    <xf numFmtId="0" fontId="21" fillId="2" borderId="0" xfId="2" applyFont="1" applyFill="1" applyBorder="1" applyAlignment="1">
      <alignment vertical="center"/>
    </xf>
    <xf numFmtId="49" fontId="17" fillId="0" borderId="4" xfId="2" applyNumberFormat="1" applyFont="1" applyFill="1" applyBorder="1" applyAlignment="1">
      <alignment horizontal="left" vertical="center" wrapText="1" indent="3"/>
    </xf>
    <xf numFmtId="0" fontId="19" fillId="0" borderId="4" xfId="2" applyNumberFormat="1" applyFont="1" applyFill="1" applyBorder="1" applyAlignment="1">
      <alignment vertical="center"/>
    </xf>
    <xf numFmtId="165" fontId="17" fillId="0" borderId="4" xfId="4" applyNumberFormat="1" applyFont="1" applyFill="1" applyBorder="1" applyAlignment="1">
      <alignment horizontal="right"/>
    </xf>
    <xf numFmtId="49" fontId="17" fillId="0" borderId="0" xfId="2" applyNumberFormat="1" applyFont="1" applyFill="1" applyBorder="1" applyAlignment="1">
      <alignment horizontal="left" vertical="center" wrapText="1" indent="3"/>
    </xf>
    <xf numFmtId="1" fontId="17" fillId="0" borderId="0" xfId="2" applyNumberFormat="1" applyFont="1" applyFill="1" applyBorder="1" applyAlignment="1">
      <alignment horizontal="center" vertical="center"/>
    </xf>
    <xf numFmtId="2" fontId="17" fillId="0" borderId="0" xfId="2" applyNumberFormat="1" applyFont="1" applyFill="1" applyBorder="1" applyAlignment="1">
      <alignment horizontal="center" vertical="center"/>
    </xf>
    <xf numFmtId="164" fontId="17" fillId="0" borderId="0" xfId="1" applyNumberFormat="1" applyFont="1" applyFill="1" applyBorder="1" applyAlignment="1">
      <alignment horizontal="center" vertical="center"/>
    </xf>
    <xf numFmtId="1" fontId="17" fillId="0" borderId="0" xfId="4" applyNumberFormat="1" applyFont="1" applyFill="1" applyBorder="1" applyAlignment="1">
      <alignment horizontal="right" vertical="center"/>
    </xf>
    <xf numFmtId="0" fontId="17" fillId="2" borderId="0" xfId="2" applyFont="1" applyFill="1" applyAlignment="1">
      <alignment horizontal="center" vertical="center"/>
    </xf>
    <xf numFmtId="164" fontId="17" fillId="0" borderId="0" xfId="4" applyNumberFormat="1" applyFont="1" applyFill="1" applyBorder="1" applyAlignment="1">
      <alignment horizontal="center" vertical="center"/>
    </xf>
    <xf numFmtId="164" fontId="18" fillId="0" borderId="0" xfId="2" applyNumberFormat="1" applyFont="1" applyFill="1" applyBorder="1" applyAlignment="1">
      <alignment horizontal="center" vertical="center"/>
    </xf>
    <xf numFmtId="1" fontId="17" fillId="0" borderId="0" xfId="4" applyNumberFormat="1" applyFont="1" applyFill="1" applyBorder="1" applyAlignment="1">
      <alignment horizontal="center" vertical="center"/>
    </xf>
    <xf numFmtId="2" fontId="17" fillId="0" borderId="0" xfId="2" applyNumberFormat="1" applyFont="1" applyFill="1" applyAlignment="1">
      <alignment horizontal="center" vertical="center"/>
    </xf>
    <xf numFmtId="165" fontId="17" fillId="0" borderId="0" xfId="4" applyNumberFormat="1" applyFont="1" applyFill="1" applyBorder="1" applyAlignment="1">
      <alignment horizontal="right" vertical="center"/>
    </xf>
    <xf numFmtId="0" fontId="17" fillId="2" borderId="0" xfId="1" applyNumberFormat="1" applyFont="1" applyFill="1"/>
    <xf numFmtId="2" fontId="17" fillId="0" borderId="0" xfId="2" applyNumberFormat="1" applyFont="1" applyFill="1" applyBorder="1" applyAlignment="1">
      <alignment horizontal="center" vertical="center" wrapText="1"/>
    </xf>
    <xf numFmtId="10" fontId="17" fillId="2" borderId="0" xfId="1" applyNumberFormat="1" applyFont="1" applyFill="1"/>
    <xf numFmtId="165" fontId="17" fillId="0" borderId="0" xfId="2" applyNumberFormat="1" applyFont="1" applyFill="1" applyBorder="1" applyAlignment="1">
      <alignment horizontal="right"/>
    </xf>
    <xf numFmtId="2" fontId="17" fillId="0" borderId="0" xfId="4" applyNumberFormat="1" applyFont="1" applyFill="1" applyBorder="1" applyAlignment="1">
      <alignment horizontal="right" vertical="center"/>
    </xf>
    <xf numFmtId="164" fontId="17" fillId="0" borderId="0" xfId="4" applyNumberFormat="1" applyFont="1" applyFill="1" applyBorder="1" applyAlignment="1">
      <alignment horizontal="right" vertical="center"/>
    </xf>
    <xf numFmtId="165" fontId="19" fillId="0" borderId="0" xfId="4" applyNumberFormat="1" applyFont="1" applyFill="1" applyBorder="1" applyAlignment="1">
      <alignment horizontal="right" vertical="center"/>
    </xf>
    <xf numFmtId="166" fontId="17"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5" fontId="17" fillId="0" borderId="0" xfId="4" quotePrefix="1" applyNumberFormat="1" applyFont="1" applyFill="1" applyBorder="1" applyAlignment="1">
      <alignment horizontal="right"/>
    </xf>
    <xf numFmtId="1" fontId="17" fillId="0" borderId="0" xfId="4" applyNumberFormat="1" applyFont="1" applyFill="1" applyBorder="1" applyAlignment="1">
      <alignment horizontal="right"/>
    </xf>
    <xf numFmtId="10" fontId="17" fillId="2" borderId="0" xfId="1" applyNumberFormat="1" applyFont="1" applyFill="1" applyBorder="1"/>
    <xf numFmtId="1" fontId="17" fillId="0" borderId="0" xfId="4" applyNumberFormat="1" applyFont="1" applyFill="1" applyBorder="1" applyAlignment="1">
      <alignment horizontal="center"/>
    </xf>
    <xf numFmtId="0" fontId="17" fillId="0" borderId="0" xfId="2" applyNumberFormat="1" applyFont="1" applyFill="1" applyBorder="1" applyAlignment="1">
      <alignment vertical="center"/>
    </xf>
    <xf numFmtId="165" fontId="17" fillId="0" borderId="0" xfId="2" applyNumberFormat="1" applyFont="1" applyFill="1" applyBorder="1" applyAlignment="1">
      <alignment horizontal="right" vertical="center"/>
    </xf>
    <xf numFmtId="1" fontId="17" fillId="0" borderId="0" xfId="2" applyNumberFormat="1" applyFont="1" applyFill="1" applyAlignment="1">
      <alignment horizontal="center" vertical="center"/>
    </xf>
    <xf numFmtId="0" fontId="17" fillId="0" borderId="0" xfId="2" applyFont="1" applyFill="1" applyBorder="1" applyAlignment="1"/>
    <xf numFmtId="0" fontId="17" fillId="0" borderId="0" xfId="2" applyFont="1" applyFill="1" applyBorder="1"/>
    <xf numFmtId="168" fontId="17" fillId="0" borderId="0" xfId="4" applyNumberFormat="1" applyFont="1" applyFill="1" applyBorder="1" applyAlignment="1">
      <alignment horizontal="right" vertical="center"/>
    </xf>
    <xf numFmtId="0" fontId="17" fillId="0" borderId="0" xfId="5" applyFont="1" applyFill="1" applyAlignment="1"/>
    <xf numFmtId="49" fontId="17" fillId="4" borderId="0" xfId="2" applyNumberFormat="1" applyFont="1" applyFill="1" applyBorder="1" applyAlignment="1">
      <alignment horizontal="left" vertical="center" wrapText="1" indent="3"/>
    </xf>
    <xf numFmtId="1" fontId="25" fillId="4" borderId="0" xfId="2" applyNumberFormat="1" applyFont="1" applyFill="1" applyBorder="1" applyAlignment="1">
      <alignment horizontal="center" vertical="center"/>
    </xf>
    <xf numFmtId="2" fontId="17" fillId="4" borderId="0" xfId="2" applyNumberFormat="1" applyFont="1" applyFill="1" applyAlignment="1">
      <alignment horizontal="center"/>
    </xf>
    <xf numFmtId="164" fontId="17" fillId="4" borderId="0" xfId="1" applyNumberFormat="1" applyFont="1" applyFill="1" applyBorder="1" applyAlignment="1">
      <alignment horizontal="center" vertical="center"/>
    </xf>
    <xf numFmtId="164" fontId="17" fillId="4" borderId="0" xfId="4" applyNumberFormat="1" applyFont="1" applyFill="1" applyBorder="1" applyAlignment="1">
      <alignment horizontal="center"/>
    </xf>
    <xf numFmtId="164" fontId="18" fillId="4" borderId="0" xfId="2" applyNumberFormat="1" applyFont="1" applyFill="1" applyBorder="1" applyAlignment="1">
      <alignment horizontal="center" vertical="center"/>
    </xf>
    <xf numFmtId="0" fontId="21" fillId="4" borderId="0" xfId="2" applyFont="1" applyFill="1" applyBorder="1" applyAlignment="1">
      <alignment vertical="center"/>
    </xf>
    <xf numFmtId="0" fontId="18" fillId="0" borderId="0" xfId="2" applyNumberFormat="1" applyFont="1" applyFill="1" applyBorder="1" applyAlignment="1">
      <alignment horizontal="center" vertical="center"/>
    </xf>
    <xf numFmtId="165" fontId="9" fillId="5" borderId="0" xfId="0" applyNumberFormat="1" applyFont="1" applyFill="1"/>
    <xf numFmtId="165" fontId="9" fillId="0" borderId="0" xfId="0" applyNumberFormat="1" applyFont="1"/>
    <xf numFmtId="0" fontId="10" fillId="0" borderId="0" xfId="2" applyFont="1" applyFill="1" applyBorder="1" applyAlignment="1">
      <alignment horizontal="right"/>
    </xf>
    <xf numFmtId="164" fontId="10" fillId="2" borderId="0" xfId="2" applyNumberFormat="1" applyFont="1" applyFill="1" applyAlignment="1">
      <alignment horizontal="right"/>
    </xf>
    <xf numFmtId="1" fontId="9" fillId="0" borderId="0" xfId="0" applyNumberFormat="1" applyFont="1" applyBorder="1" applyAlignment="1">
      <alignment vertical="center" wrapText="1"/>
    </xf>
    <xf numFmtId="164" fontId="9" fillId="0" borderId="0" xfId="0" applyNumberFormat="1" applyFont="1"/>
    <xf numFmtId="0" fontId="9" fillId="0" borderId="0" xfId="0" applyFont="1" applyBorder="1" applyAlignment="1">
      <alignment vertical="center" wrapText="1"/>
    </xf>
    <xf numFmtId="0" fontId="10" fillId="2" borderId="0" xfId="2" applyFont="1" applyFill="1" applyAlignment="1">
      <alignment horizontal="right"/>
    </xf>
    <xf numFmtId="0" fontId="9" fillId="0" borderId="0" xfId="0" applyFont="1"/>
    <xf numFmtId="0" fontId="9" fillId="0" borderId="0" xfId="0" applyFont="1" applyAlignment="1">
      <alignment horizontal="right"/>
    </xf>
    <xf numFmtId="172" fontId="9" fillId="0" borderId="0" xfId="0" applyNumberFormat="1" applyFont="1"/>
    <xf numFmtId="0" fontId="23" fillId="0" borderId="0" xfId="7" applyFont="1" applyFill="1" applyBorder="1" applyAlignment="1">
      <alignment horizontal="left"/>
    </xf>
    <xf numFmtId="167" fontId="23" fillId="2" borderId="0" xfId="2" applyNumberFormat="1" applyFont="1" applyFill="1" applyBorder="1" applyAlignment="1">
      <alignment vertical="center"/>
    </xf>
    <xf numFmtId="0" fontId="12" fillId="0" borderId="0" xfId="7" applyFont="1" applyFill="1" applyBorder="1" applyAlignment="1">
      <alignment horizontal="left"/>
    </xf>
    <xf numFmtId="165" fontId="9" fillId="0" borderId="0" xfId="0" applyNumberFormat="1" applyFont="1" applyBorder="1" applyAlignment="1">
      <alignment vertical="center" wrapText="1"/>
    </xf>
    <xf numFmtId="164" fontId="10" fillId="2" borderId="0" xfId="2" applyNumberFormat="1" applyFont="1" applyFill="1" applyBorder="1" applyAlignment="1">
      <alignment horizontal="right" vertical="center"/>
    </xf>
    <xf numFmtId="164" fontId="10" fillId="0" borderId="0" xfId="6" applyNumberFormat="1" applyFont="1" applyFill="1" applyBorder="1" applyAlignment="1">
      <alignment horizontal="right" vertical="center"/>
    </xf>
    <xf numFmtId="173" fontId="9" fillId="0" borderId="0" xfId="0" applyNumberFormat="1" applyFont="1"/>
    <xf numFmtId="0" fontId="21" fillId="3" borderId="3" xfId="2" applyFont="1" applyFill="1" applyBorder="1" applyAlignment="1">
      <alignment horizontal="center" vertical="center"/>
    </xf>
    <xf numFmtId="164" fontId="9" fillId="0" borderId="0" xfId="0" applyNumberFormat="1" applyFont="1" applyBorder="1"/>
    <xf numFmtId="164" fontId="9" fillId="0" borderId="4" xfId="0" applyNumberFormat="1" applyFont="1" applyBorder="1"/>
    <xf numFmtId="1" fontId="17" fillId="0" borderId="4" xfId="2" applyNumberFormat="1" applyFont="1" applyFill="1" applyBorder="1" applyAlignment="1">
      <alignment horizontal="center" vertical="center"/>
    </xf>
    <xf numFmtId="0" fontId="21" fillId="3" borderId="1" xfId="2" applyFont="1" applyFill="1" applyBorder="1" applyAlignment="1">
      <alignment horizontal="center" vertical="center" wrapText="1"/>
    </xf>
    <xf numFmtId="172" fontId="3" fillId="0" borderId="0" xfId="2" applyNumberFormat="1" applyFont="1" applyFill="1" applyAlignment="1">
      <alignment horizontal="right"/>
    </xf>
    <xf numFmtId="9" fontId="17" fillId="0" borderId="0" xfId="1" applyFont="1" applyFill="1" applyBorder="1" applyAlignment="1">
      <alignment horizontal="center" vertical="center"/>
    </xf>
    <xf numFmtId="174" fontId="17" fillId="0" borderId="0" xfId="1" applyNumberFormat="1" applyFont="1" applyFill="1" applyBorder="1" applyAlignment="1">
      <alignment horizontal="center" vertical="center"/>
    </xf>
    <xf numFmtId="175" fontId="3" fillId="2" borderId="0" xfId="2" applyNumberFormat="1" applyFont="1" applyFill="1"/>
    <xf numFmtId="164" fontId="10" fillId="0" borderId="0" xfId="10" applyNumberFormat="1" applyFont="1" applyFill="1" applyBorder="1" applyAlignment="1">
      <alignment horizontal="right" vertical="center"/>
    </xf>
    <xf numFmtId="164" fontId="3" fillId="0" borderId="0" xfId="2" applyNumberFormat="1" applyFont="1" applyFill="1"/>
    <xf numFmtId="164" fontId="10" fillId="0" borderId="0" xfId="4" quotePrefix="1" applyNumberFormat="1" applyFont="1" applyFill="1" applyBorder="1" applyAlignment="1">
      <alignment horizontal="right" vertical="center"/>
    </xf>
    <xf numFmtId="164" fontId="12" fillId="0" borderId="0" xfId="7" applyNumberFormat="1" applyFont="1" applyFill="1" applyBorder="1" applyAlignment="1">
      <alignment horizontal="right"/>
    </xf>
    <xf numFmtId="164" fontId="12" fillId="0" borderId="0" xfId="10" applyNumberFormat="1" applyFont="1" applyFill="1" applyBorder="1" applyAlignment="1">
      <alignment horizontal="right"/>
    </xf>
    <xf numFmtId="164" fontId="9" fillId="0" borderId="0" xfId="0" applyNumberFormat="1" applyFont="1" applyFill="1"/>
    <xf numFmtId="0" fontId="12" fillId="0" borderId="0" xfId="7" applyFont="1" applyFill="1" applyBorder="1" applyAlignment="1">
      <alignment horizontal="left"/>
    </xf>
    <xf numFmtId="174" fontId="3" fillId="2" borderId="0" xfId="1" applyNumberFormat="1" applyFont="1" applyFill="1"/>
    <xf numFmtId="165" fontId="11" fillId="0" borderId="0" xfId="2" applyNumberFormat="1" applyFont="1" applyFill="1" applyBorder="1" applyAlignment="1">
      <alignment horizontal="right" vertical="center"/>
    </xf>
    <xf numFmtId="165" fontId="9" fillId="0" borderId="0" xfId="0" applyNumberFormat="1" applyFont="1" applyFill="1"/>
    <xf numFmtId="0" fontId="9" fillId="0" borderId="0" xfId="0" applyFont="1" applyFill="1"/>
    <xf numFmtId="0" fontId="9" fillId="0" borderId="0" xfId="0" applyFont="1" applyFill="1" applyBorder="1" applyAlignment="1">
      <alignment vertical="center" wrapText="1"/>
    </xf>
    <xf numFmtId="164" fontId="11" fillId="0" borderId="0" xfId="6" applyNumberFormat="1" applyFont="1" applyFill="1" applyBorder="1" applyAlignment="1"/>
    <xf numFmtId="0" fontId="9" fillId="0" borderId="0" xfId="0" applyFont="1" applyFill="1" applyAlignment="1">
      <alignment horizontal="right"/>
    </xf>
    <xf numFmtId="172" fontId="9" fillId="0" borderId="0" xfId="0" applyNumberFormat="1" applyFont="1" applyFill="1"/>
    <xf numFmtId="167" fontId="10" fillId="0" borderId="0"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23" fillId="0" borderId="0" xfId="7" applyFont="1" applyFill="1" applyBorder="1" applyAlignment="1">
      <alignment horizontal="left"/>
    </xf>
    <xf numFmtId="172" fontId="11" fillId="4" borderId="0" xfId="2" applyNumberFormat="1" applyFont="1" applyFill="1" applyBorder="1" applyAlignment="1">
      <alignment horizontal="left"/>
    </xf>
    <xf numFmtId="0" fontId="12" fillId="0" borderId="0" xfId="7" applyFont="1" applyFill="1" applyBorder="1" applyAlignment="1">
      <alignment horizontal="left" wrapText="1"/>
    </xf>
    <xf numFmtId="0" fontId="13" fillId="2" borderId="1"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1" xfId="8" applyFont="1" applyFill="1" applyBorder="1" applyAlignment="1">
      <alignment horizontal="center" vertical="center" wrapText="1"/>
    </xf>
    <xf numFmtId="0" fontId="21" fillId="3" borderId="3" xfId="2" applyFont="1" applyFill="1" applyBorder="1" applyAlignment="1">
      <alignment horizontal="center" vertical="center"/>
    </xf>
    <xf numFmtId="0" fontId="23" fillId="2" borderId="5" xfId="7" applyFont="1" applyFill="1" applyBorder="1" applyAlignment="1">
      <alignment horizontal="left" wrapText="1"/>
    </xf>
    <xf numFmtId="0" fontId="12" fillId="0" borderId="0" xfId="7" applyFont="1" applyFill="1" applyBorder="1" applyAlignment="1">
      <alignment horizontal="left" vertical="center"/>
    </xf>
    <xf numFmtId="0" fontId="21" fillId="3" borderId="1" xfId="2" applyFont="1" applyFill="1" applyBorder="1" applyAlignment="1">
      <alignment horizontal="center" vertical="center" wrapText="1"/>
    </xf>
    <xf numFmtId="49" fontId="23" fillId="0" borderId="5" xfId="2" applyNumberFormat="1" applyFont="1" applyFill="1" applyBorder="1" applyAlignment="1">
      <alignment horizontal="left" vertical="center"/>
    </xf>
    <xf numFmtId="0" fontId="23" fillId="0" borderId="0" xfId="7" applyFont="1" applyFill="1" applyBorder="1" applyAlignment="1">
      <alignment horizontal="left"/>
    </xf>
    <xf numFmtId="0" fontId="12" fillId="0" borderId="0" xfId="7" applyFont="1" applyFill="1" applyBorder="1" applyAlignment="1">
      <alignment horizontal="left"/>
    </xf>
    <xf numFmtId="0" fontId="13" fillId="2" borderId="0" xfId="3" applyFont="1" applyFill="1" applyBorder="1" applyAlignment="1">
      <alignment horizontal="left" vertical="center" wrapText="1"/>
    </xf>
    <xf numFmtId="0" fontId="8" fillId="3" borderId="2"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23" fillId="0" borderId="5" xfId="7" applyFont="1" applyFill="1" applyBorder="1" applyAlignment="1">
      <alignment horizontal="left"/>
    </xf>
    <xf numFmtId="0" fontId="8" fillId="3" borderId="2" xfId="2" applyFont="1" applyFill="1" applyBorder="1" applyAlignment="1">
      <alignment horizontal="center" vertical="center"/>
    </xf>
    <xf numFmtId="0" fontId="13" fillId="2" borderId="0" xfId="3" applyFont="1" applyFill="1" applyBorder="1" applyAlignment="1">
      <alignment horizontal="right" vertical="center" wrapText="1"/>
    </xf>
    <xf numFmtId="0" fontId="23" fillId="0" borderId="0" xfId="8" applyFont="1" applyFill="1" applyBorder="1" applyAlignment="1"/>
    <xf numFmtId="0" fontId="13" fillId="2" borderId="1" xfId="3" applyFont="1" applyFill="1" applyBorder="1" applyAlignment="1">
      <alignment vertical="center" wrapText="1"/>
    </xf>
  </cellXfs>
  <cellStyles count="11">
    <cellStyle name="Millares" xfId="10" builtinId="3"/>
    <cellStyle name="Normal" xfId="0" builtinId="0"/>
    <cellStyle name="Normal_CEDOS_IMGM" xfId="5"/>
    <cellStyle name="Normal_III. SERIES 2007_MEX-EU" xfId="8"/>
    <cellStyle name="Normal_PERING_MEX_98-05 (10 01 06)" xfId="4"/>
    <cellStyle name="Normal_Por región nacimiento" xfId="9"/>
    <cellStyle name="Normal_Propuesta para la carpeta 2004" xfId="3"/>
    <cellStyle name="Normal_REMESAS" xfId="2"/>
    <cellStyle name="Normal_REMESAS 2" xfId="6"/>
    <cellStyle name="Normal_TASA DE NATURALIZACION 2" xfId="7"/>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104775</xdr:rowOff>
    </xdr:from>
    <xdr:to>
      <xdr:col>3</xdr:col>
      <xdr:colOff>152400</xdr:colOff>
      <xdr:row>1</xdr:row>
      <xdr:rowOff>683840</xdr:rowOff>
    </xdr:to>
    <xdr:pic>
      <xdr:nvPicPr>
        <xdr:cNvPr id="3" name="5 Imagen" descr="C:\Users\areyes\AppData\Local\Microsoft\Windows\Temporary Internet Files\Content.Outlook\E8WT3DFP\BARRA_LOGOS_GOB_CONAPO_RGB_NOV19 (5).png">
          <a:extLst>
            <a:ext uri="{FF2B5EF4-FFF2-40B4-BE49-F238E27FC236}">
              <a16:creationId xmlns="" xmlns:a16="http://schemas.microsoft.com/office/drawing/2014/main" id="{1B58B678-CE3E-41CF-8622-3FB0FB67B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2628900" cy="731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4</xdr:row>
      <xdr:rowOff>19050</xdr:rowOff>
    </xdr:from>
    <xdr:to>
      <xdr:col>17</xdr:col>
      <xdr:colOff>0</xdr:colOff>
      <xdr:row>4</xdr:row>
      <xdr:rowOff>19050</xdr:rowOff>
    </xdr:to>
    <xdr:cxnSp macro="">
      <xdr:nvCxnSpPr>
        <xdr:cNvPr id="3" name="8 Conector recto">
          <a:extLst>
            <a:ext uri="{FF2B5EF4-FFF2-40B4-BE49-F238E27FC236}">
              <a16:creationId xmlns:a16="http://schemas.microsoft.com/office/drawing/2014/main" xmlns="" id="{00000000-0008-0000-0100-000003000000}"/>
            </a:ext>
          </a:extLst>
        </xdr:cNvPr>
        <xdr:cNvCxnSpPr/>
      </xdr:nvCxnSpPr>
      <xdr:spPr>
        <a:xfrm>
          <a:off x="14735175" y="1543050"/>
          <a:ext cx="1600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xdr:colOff>
      <xdr:row>4</xdr:row>
      <xdr:rowOff>19050</xdr:rowOff>
    </xdr:from>
    <xdr:to>
      <xdr:col>21</xdr:col>
      <xdr:colOff>0</xdr:colOff>
      <xdr:row>4</xdr:row>
      <xdr:rowOff>19050</xdr:rowOff>
    </xdr:to>
    <xdr:cxnSp macro="">
      <xdr:nvCxnSpPr>
        <xdr:cNvPr id="4" name="8 Conector recto">
          <a:extLst>
            <a:ext uri="{FF2B5EF4-FFF2-40B4-BE49-F238E27FC236}">
              <a16:creationId xmlns:a16="http://schemas.microsoft.com/office/drawing/2014/main" xmlns="" id="{00000000-0008-0000-0100-000004000000}"/>
            </a:ext>
          </a:extLst>
        </xdr:cNvPr>
        <xdr:cNvCxnSpPr/>
      </xdr:nvCxnSpPr>
      <xdr:spPr>
        <a:xfrm>
          <a:off x="19030950" y="1543050"/>
          <a:ext cx="1543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4</xdr:row>
      <xdr:rowOff>19050</xdr:rowOff>
    </xdr:from>
    <xdr:to>
      <xdr:col>25</xdr:col>
      <xdr:colOff>0</xdr:colOff>
      <xdr:row>4</xdr:row>
      <xdr:rowOff>19050</xdr:rowOff>
    </xdr:to>
    <xdr:cxnSp macro="">
      <xdr:nvCxnSpPr>
        <xdr:cNvPr id="5" name="8 Conector recto">
          <a:extLst>
            <a:ext uri="{FF2B5EF4-FFF2-40B4-BE49-F238E27FC236}">
              <a16:creationId xmlns:a16="http://schemas.microsoft.com/office/drawing/2014/main" xmlns="" id="{00000000-0008-0000-0100-000005000000}"/>
            </a:ext>
          </a:extLst>
        </xdr:cNvPr>
        <xdr:cNvCxnSpPr/>
      </xdr:nvCxnSpPr>
      <xdr:spPr>
        <a:xfrm>
          <a:off x="19024226" y="1554256"/>
          <a:ext cx="1543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xdr:colOff>
      <xdr:row>4</xdr:row>
      <xdr:rowOff>19050</xdr:rowOff>
    </xdr:from>
    <xdr:to>
      <xdr:col>29</xdr:col>
      <xdr:colOff>0</xdr:colOff>
      <xdr:row>4</xdr:row>
      <xdr:rowOff>19050</xdr:rowOff>
    </xdr:to>
    <xdr:cxnSp macro="">
      <xdr:nvCxnSpPr>
        <xdr:cNvPr id="6" name="8 Conector recto">
          <a:extLst>
            <a:ext uri="{FF2B5EF4-FFF2-40B4-BE49-F238E27FC236}">
              <a16:creationId xmlns:a16="http://schemas.microsoft.com/office/drawing/2014/main" xmlns="" id="{C83DA14D-C6FE-49C5-94EC-3C85D262488E}"/>
            </a:ext>
          </a:extLst>
        </xdr:cNvPr>
        <xdr:cNvCxnSpPr/>
      </xdr:nvCxnSpPr>
      <xdr:spPr>
        <a:xfrm>
          <a:off x="23349697" y="1554256"/>
          <a:ext cx="13861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xdr:colOff>
      <xdr:row>4</xdr:row>
      <xdr:rowOff>19050</xdr:rowOff>
    </xdr:from>
    <xdr:to>
      <xdr:col>33</xdr:col>
      <xdr:colOff>0</xdr:colOff>
      <xdr:row>4</xdr:row>
      <xdr:rowOff>19050</xdr:rowOff>
    </xdr:to>
    <xdr:cxnSp macro="">
      <xdr:nvCxnSpPr>
        <xdr:cNvPr id="7" name="8 Conector recto">
          <a:extLst>
            <a:ext uri="{FF2B5EF4-FFF2-40B4-BE49-F238E27FC236}">
              <a16:creationId xmlns:a16="http://schemas.microsoft.com/office/drawing/2014/main" xmlns="" id="{68593968-9F27-44ED-B17B-DE6FD8BBBA90}"/>
            </a:ext>
          </a:extLst>
        </xdr:cNvPr>
        <xdr:cNvCxnSpPr/>
      </xdr:nvCxnSpPr>
      <xdr:spPr>
        <a:xfrm>
          <a:off x="23349697" y="1554256"/>
          <a:ext cx="13861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xdr:row>
      <xdr:rowOff>0</xdr:rowOff>
    </xdr:from>
    <xdr:to>
      <xdr:col>3</xdr:col>
      <xdr:colOff>560916</xdr:colOff>
      <xdr:row>2</xdr:row>
      <xdr:rowOff>63500</xdr:rowOff>
    </xdr:to>
    <xdr:pic>
      <xdr:nvPicPr>
        <xdr:cNvPr id="8" name="5 Imagen" descr="C:\Users\areyes\AppData\Local\Microsoft\Windows\Temporary Internet Files\Content.Outlook\E8WT3DFP\BARRA_LOGOS_GOB_CONAPO_RGB_NOV19 (5).png">
          <a:extLst>
            <a:ext uri="{FF2B5EF4-FFF2-40B4-BE49-F238E27FC236}">
              <a16:creationId xmlns="" xmlns:a16="http://schemas.microsoft.com/office/drawing/2014/main" id="{1B58B678-CE3E-41CF-8622-3FB0FB67B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148167"/>
          <a:ext cx="3217333" cy="889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76</xdr:row>
      <xdr:rowOff>0</xdr:rowOff>
    </xdr:from>
    <xdr:to>
      <xdr:col>31</xdr:col>
      <xdr:colOff>133350</xdr:colOff>
      <xdr:row>79</xdr:row>
      <xdr:rowOff>100434</xdr:rowOff>
    </xdr:to>
    <xdr:pic>
      <xdr:nvPicPr>
        <xdr:cNvPr id="3" name="5 Imagen" descr="C:\Users\areyes\AppData\Local\Microsoft\Windows\Temporary Internet Files\Content.Outlook\E8WT3DFP\BARRA_LOGOS_GOB_CONAPO_RGB_NOV19 (5).png">
          <a:extLst>
            <a:ext uri="{FF2B5EF4-FFF2-40B4-BE49-F238E27FC236}">
              <a16:creationId xmlns="" xmlns:a16="http://schemas.microsoft.com/office/drawing/2014/main" id="{1B58B678-CE3E-41CF-8622-3FB0FB67B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57719" y="16621125"/>
          <a:ext cx="2466975" cy="731465"/>
        </a:xfrm>
        <a:prstGeom prst="rect">
          <a:avLst/>
        </a:prstGeom>
        <a:noFill/>
        <a:ln>
          <a:noFill/>
        </a:ln>
      </xdr:spPr>
    </xdr:pic>
    <xdr:clientData/>
  </xdr:twoCellAnchor>
  <xdr:twoCellAnchor>
    <xdr:from>
      <xdr:col>0</xdr:col>
      <xdr:colOff>47625</xdr:colOff>
      <xdr:row>0</xdr:row>
      <xdr:rowOff>154780</xdr:rowOff>
    </xdr:from>
    <xdr:to>
      <xdr:col>1</xdr:col>
      <xdr:colOff>2757715</xdr:colOff>
      <xdr:row>1</xdr:row>
      <xdr:rowOff>808058</xdr:rowOff>
    </xdr:to>
    <xdr:pic>
      <xdr:nvPicPr>
        <xdr:cNvPr id="4" name="5 Imagen" descr="C:\Users\areyes\AppData\Local\Microsoft\Windows\Temporary Internet Files\Content.Outlook\E8WT3DFP\BARRA_LOGOS_GOB_CONAPO_RGB_NOV19 (5).png">
          <a:extLst>
            <a:ext uri="{FF2B5EF4-FFF2-40B4-BE49-F238E27FC236}">
              <a16:creationId xmlns="" xmlns:a16="http://schemas.microsoft.com/office/drawing/2014/main" id="{1B58B678-CE3E-41CF-8622-3FB0FB67B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4780"/>
          <a:ext cx="2924403" cy="8080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78441</xdr:colOff>
      <xdr:row>0</xdr:row>
      <xdr:rowOff>134176</xdr:rowOff>
    </xdr:from>
    <xdr:to>
      <xdr:col>4</xdr:col>
      <xdr:colOff>201706</xdr:colOff>
      <xdr:row>1</xdr:row>
      <xdr:rowOff>1098177</xdr:rowOff>
    </xdr:to>
    <xdr:pic>
      <xdr:nvPicPr>
        <xdr:cNvPr id="3" name="5 Imagen" descr="C:\Users\areyes\AppData\Local\Microsoft\Windows\Temporary Internet Files\Content.Outlook\E8WT3DFP\BARRA_LOGOS_GOB_CONAPO_RGB_NOV19 (5).png">
          <a:extLst>
            <a:ext uri="{FF2B5EF4-FFF2-40B4-BE49-F238E27FC236}">
              <a16:creationId xmlns="" xmlns:a16="http://schemas.microsoft.com/office/drawing/2014/main" id="{1B58B678-CE3E-41CF-8622-3FB0FB67B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941" y="134176"/>
          <a:ext cx="4056530" cy="11208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0"/>
  <sheetViews>
    <sheetView showGridLines="0" workbookViewId="0">
      <selection activeCell="J8" sqref="J8"/>
    </sheetView>
  </sheetViews>
  <sheetFormatPr baseColWidth="10" defaultRowHeight="15.75"/>
  <cols>
    <col min="1" max="1" width="2.85546875" style="1" customWidth="1"/>
    <col min="2" max="4" width="17.140625" style="1" customWidth="1"/>
    <col min="5" max="5" width="3.7109375" style="1" customWidth="1"/>
    <col min="6" max="7" width="17.140625" style="1" customWidth="1"/>
    <col min="8" max="8" width="14.85546875" style="1" customWidth="1"/>
    <col min="9" max="11" width="17.7109375" style="1" bestFit="1" customWidth="1"/>
    <col min="12" max="257" width="11.42578125" style="1"/>
    <col min="258" max="258" width="14.7109375" style="1" customWidth="1"/>
    <col min="259" max="259" width="14.7109375" style="1" bestFit="1" customWidth="1"/>
    <col min="260" max="260" width="13.7109375" style="1" customWidth="1"/>
    <col min="261" max="261" width="1.85546875" style="1" customWidth="1"/>
    <col min="262" max="262" width="14.7109375" style="1" customWidth="1"/>
    <col min="263" max="263" width="13.7109375" style="1" customWidth="1"/>
    <col min="264" max="264" width="14.85546875" style="1" customWidth="1"/>
    <col min="265" max="265" width="13" style="1" bestFit="1" customWidth="1"/>
    <col min="266" max="513" width="11.42578125" style="1"/>
    <col min="514" max="514" width="14.7109375" style="1" customWidth="1"/>
    <col min="515" max="515" width="14.7109375" style="1" bestFit="1" customWidth="1"/>
    <col min="516" max="516" width="13.7109375" style="1" customWidth="1"/>
    <col min="517" max="517" width="1.85546875" style="1" customWidth="1"/>
    <col min="518" max="518" width="14.7109375" style="1" customWidth="1"/>
    <col min="519" max="519" width="13.7109375" style="1" customWidth="1"/>
    <col min="520" max="520" width="14.85546875" style="1" customWidth="1"/>
    <col min="521" max="521" width="13" style="1" bestFit="1" customWidth="1"/>
    <col min="522" max="769" width="11.42578125" style="1"/>
    <col min="770" max="770" width="14.7109375" style="1" customWidth="1"/>
    <col min="771" max="771" width="14.7109375" style="1" bestFit="1" customWidth="1"/>
    <col min="772" max="772" width="13.7109375" style="1" customWidth="1"/>
    <col min="773" max="773" width="1.85546875" style="1" customWidth="1"/>
    <col min="774" max="774" width="14.7109375" style="1" customWidth="1"/>
    <col min="775" max="775" width="13.7109375" style="1" customWidth="1"/>
    <col min="776" max="776" width="14.85546875" style="1" customWidth="1"/>
    <col min="777" max="777" width="13" style="1" bestFit="1" customWidth="1"/>
    <col min="778" max="1025" width="11.42578125" style="1"/>
    <col min="1026" max="1026" width="14.7109375" style="1" customWidth="1"/>
    <col min="1027" max="1027" width="14.7109375" style="1" bestFit="1" customWidth="1"/>
    <col min="1028" max="1028" width="13.7109375" style="1" customWidth="1"/>
    <col min="1029" max="1029" width="1.85546875" style="1" customWidth="1"/>
    <col min="1030" max="1030" width="14.7109375" style="1" customWidth="1"/>
    <col min="1031" max="1031" width="13.7109375" style="1" customWidth="1"/>
    <col min="1032" max="1032" width="14.85546875" style="1" customWidth="1"/>
    <col min="1033" max="1033" width="13" style="1" bestFit="1" customWidth="1"/>
    <col min="1034" max="1281" width="11.42578125" style="1"/>
    <col min="1282" max="1282" width="14.7109375" style="1" customWidth="1"/>
    <col min="1283" max="1283" width="14.7109375" style="1" bestFit="1" customWidth="1"/>
    <col min="1284" max="1284" width="13.7109375" style="1" customWidth="1"/>
    <col min="1285" max="1285" width="1.85546875" style="1" customWidth="1"/>
    <col min="1286" max="1286" width="14.7109375" style="1" customWidth="1"/>
    <col min="1287" max="1287" width="13.7109375" style="1" customWidth="1"/>
    <col min="1288" max="1288" width="14.85546875" style="1" customWidth="1"/>
    <col min="1289" max="1289" width="13" style="1" bestFit="1" customWidth="1"/>
    <col min="1290" max="1537" width="11.42578125" style="1"/>
    <col min="1538" max="1538" width="14.7109375" style="1" customWidth="1"/>
    <col min="1539" max="1539" width="14.7109375" style="1" bestFit="1" customWidth="1"/>
    <col min="1540" max="1540" width="13.7109375" style="1" customWidth="1"/>
    <col min="1541" max="1541" width="1.85546875" style="1" customWidth="1"/>
    <col min="1542" max="1542" width="14.7109375" style="1" customWidth="1"/>
    <col min="1543" max="1543" width="13.7109375" style="1" customWidth="1"/>
    <col min="1544" max="1544" width="14.85546875" style="1" customWidth="1"/>
    <col min="1545" max="1545" width="13" style="1" bestFit="1" customWidth="1"/>
    <col min="1546" max="1793" width="11.42578125" style="1"/>
    <col min="1794" max="1794" width="14.7109375" style="1" customWidth="1"/>
    <col min="1795" max="1795" width="14.7109375" style="1" bestFit="1" customWidth="1"/>
    <col min="1796" max="1796" width="13.7109375" style="1" customWidth="1"/>
    <col min="1797" max="1797" width="1.85546875" style="1" customWidth="1"/>
    <col min="1798" max="1798" width="14.7109375" style="1" customWidth="1"/>
    <col min="1799" max="1799" width="13.7109375" style="1" customWidth="1"/>
    <col min="1800" max="1800" width="14.85546875" style="1" customWidth="1"/>
    <col min="1801" max="1801" width="13" style="1" bestFit="1" customWidth="1"/>
    <col min="1802" max="2049" width="11.42578125" style="1"/>
    <col min="2050" max="2050" width="14.7109375" style="1" customWidth="1"/>
    <col min="2051" max="2051" width="14.7109375" style="1" bestFit="1" customWidth="1"/>
    <col min="2052" max="2052" width="13.7109375" style="1" customWidth="1"/>
    <col min="2053" max="2053" width="1.85546875" style="1" customWidth="1"/>
    <col min="2054" max="2054" width="14.7109375" style="1" customWidth="1"/>
    <col min="2055" max="2055" width="13.7109375" style="1" customWidth="1"/>
    <col min="2056" max="2056" width="14.85546875" style="1" customWidth="1"/>
    <col min="2057" max="2057" width="13" style="1" bestFit="1" customWidth="1"/>
    <col min="2058" max="2305" width="11.42578125" style="1"/>
    <col min="2306" max="2306" width="14.7109375" style="1" customWidth="1"/>
    <col min="2307" max="2307" width="14.7109375" style="1" bestFit="1" customWidth="1"/>
    <col min="2308" max="2308" width="13.7109375" style="1" customWidth="1"/>
    <col min="2309" max="2309" width="1.85546875" style="1" customWidth="1"/>
    <col min="2310" max="2310" width="14.7109375" style="1" customWidth="1"/>
    <col min="2311" max="2311" width="13.7109375" style="1" customWidth="1"/>
    <col min="2312" max="2312" width="14.85546875" style="1" customWidth="1"/>
    <col min="2313" max="2313" width="13" style="1" bestFit="1" customWidth="1"/>
    <col min="2314" max="2561" width="11.42578125" style="1"/>
    <col min="2562" max="2562" width="14.7109375" style="1" customWidth="1"/>
    <col min="2563" max="2563" width="14.7109375" style="1" bestFit="1" customWidth="1"/>
    <col min="2564" max="2564" width="13.7109375" style="1" customWidth="1"/>
    <col min="2565" max="2565" width="1.85546875" style="1" customWidth="1"/>
    <col min="2566" max="2566" width="14.7109375" style="1" customWidth="1"/>
    <col min="2567" max="2567" width="13.7109375" style="1" customWidth="1"/>
    <col min="2568" max="2568" width="14.85546875" style="1" customWidth="1"/>
    <col min="2569" max="2569" width="13" style="1" bestFit="1" customWidth="1"/>
    <col min="2570" max="2817" width="11.42578125" style="1"/>
    <col min="2818" max="2818" width="14.7109375" style="1" customWidth="1"/>
    <col min="2819" max="2819" width="14.7109375" style="1" bestFit="1" customWidth="1"/>
    <col min="2820" max="2820" width="13.7109375" style="1" customWidth="1"/>
    <col min="2821" max="2821" width="1.85546875" style="1" customWidth="1"/>
    <col min="2822" max="2822" width="14.7109375" style="1" customWidth="1"/>
    <col min="2823" max="2823" width="13.7109375" style="1" customWidth="1"/>
    <col min="2824" max="2824" width="14.85546875" style="1" customWidth="1"/>
    <col min="2825" max="2825" width="13" style="1" bestFit="1" customWidth="1"/>
    <col min="2826" max="3073" width="11.42578125" style="1"/>
    <col min="3074" max="3074" width="14.7109375" style="1" customWidth="1"/>
    <col min="3075" max="3075" width="14.7109375" style="1" bestFit="1" customWidth="1"/>
    <col min="3076" max="3076" width="13.7109375" style="1" customWidth="1"/>
    <col min="3077" max="3077" width="1.85546875" style="1" customWidth="1"/>
    <col min="3078" max="3078" width="14.7109375" style="1" customWidth="1"/>
    <col min="3079" max="3079" width="13.7109375" style="1" customWidth="1"/>
    <col min="3080" max="3080" width="14.85546875" style="1" customWidth="1"/>
    <col min="3081" max="3081" width="13" style="1" bestFit="1" customWidth="1"/>
    <col min="3082" max="3329" width="11.42578125" style="1"/>
    <col min="3330" max="3330" width="14.7109375" style="1" customWidth="1"/>
    <col min="3331" max="3331" width="14.7109375" style="1" bestFit="1" customWidth="1"/>
    <col min="3332" max="3332" width="13.7109375" style="1" customWidth="1"/>
    <col min="3333" max="3333" width="1.85546875" style="1" customWidth="1"/>
    <col min="3334" max="3334" width="14.7109375" style="1" customWidth="1"/>
    <col min="3335" max="3335" width="13.7109375" style="1" customWidth="1"/>
    <col min="3336" max="3336" width="14.85546875" style="1" customWidth="1"/>
    <col min="3337" max="3337" width="13" style="1" bestFit="1" customWidth="1"/>
    <col min="3338" max="3585" width="11.42578125" style="1"/>
    <col min="3586" max="3586" width="14.7109375" style="1" customWidth="1"/>
    <col min="3587" max="3587" width="14.7109375" style="1" bestFit="1" customWidth="1"/>
    <col min="3588" max="3588" width="13.7109375" style="1" customWidth="1"/>
    <col min="3589" max="3589" width="1.85546875" style="1" customWidth="1"/>
    <col min="3590" max="3590" width="14.7109375" style="1" customWidth="1"/>
    <col min="3591" max="3591" width="13.7109375" style="1" customWidth="1"/>
    <col min="3592" max="3592" width="14.85546875" style="1" customWidth="1"/>
    <col min="3593" max="3593" width="13" style="1" bestFit="1" customWidth="1"/>
    <col min="3594" max="3841" width="11.42578125" style="1"/>
    <col min="3842" max="3842" width="14.7109375" style="1" customWidth="1"/>
    <col min="3843" max="3843" width="14.7109375" style="1" bestFit="1" customWidth="1"/>
    <col min="3844" max="3844" width="13.7109375" style="1" customWidth="1"/>
    <col min="3845" max="3845" width="1.85546875" style="1" customWidth="1"/>
    <col min="3846" max="3846" width="14.7109375" style="1" customWidth="1"/>
    <col min="3847" max="3847" width="13.7109375" style="1" customWidth="1"/>
    <col min="3848" max="3848" width="14.85546875" style="1" customWidth="1"/>
    <col min="3849" max="3849" width="13" style="1" bestFit="1" customWidth="1"/>
    <col min="3850" max="4097" width="11.42578125" style="1"/>
    <col min="4098" max="4098" width="14.7109375" style="1" customWidth="1"/>
    <col min="4099" max="4099" width="14.7109375" style="1" bestFit="1" customWidth="1"/>
    <col min="4100" max="4100" width="13.7109375" style="1" customWidth="1"/>
    <col min="4101" max="4101" width="1.85546875" style="1" customWidth="1"/>
    <col min="4102" max="4102" width="14.7109375" style="1" customWidth="1"/>
    <col min="4103" max="4103" width="13.7109375" style="1" customWidth="1"/>
    <col min="4104" max="4104" width="14.85546875" style="1" customWidth="1"/>
    <col min="4105" max="4105" width="13" style="1" bestFit="1" customWidth="1"/>
    <col min="4106" max="4353" width="11.42578125" style="1"/>
    <col min="4354" max="4354" width="14.7109375" style="1" customWidth="1"/>
    <col min="4355" max="4355" width="14.7109375" style="1" bestFit="1" customWidth="1"/>
    <col min="4356" max="4356" width="13.7109375" style="1" customWidth="1"/>
    <col min="4357" max="4357" width="1.85546875" style="1" customWidth="1"/>
    <col min="4358" max="4358" width="14.7109375" style="1" customWidth="1"/>
    <col min="4359" max="4359" width="13.7109375" style="1" customWidth="1"/>
    <col min="4360" max="4360" width="14.85546875" style="1" customWidth="1"/>
    <col min="4361" max="4361" width="13" style="1" bestFit="1" customWidth="1"/>
    <col min="4362" max="4609" width="11.42578125" style="1"/>
    <col min="4610" max="4610" width="14.7109375" style="1" customWidth="1"/>
    <col min="4611" max="4611" width="14.7109375" style="1" bestFit="1" customWidth="1"/>
    <col min="4612" max="4612" width="13.7109375" style="1" customWidth="1"/>
    <col min="4613" max="4613" width="1.85546875" style="1" customWidth="1"/>
    <col min="4614" max="4614" width="14.7109375" style="1" customWidth="1"/>
    <col min="4615" max="4615" width="13.7109375" style="1" customWidth="1"/>
    <col min="4616" max="4616" width="14.85546875" style="1" customWidth="1"/>
    <col min="4617" max="4617" width="13" style="1" bestFit="1" customWidth="1"/>
    <col min="4618" max="4865" width="11.42578125" style="1"/>
    <col min="4866" max="4866" width="14.7109375" style="1" customWidth="1"/>
    <col min="4867" max="4867" width="14.7109375" style="1" bestFit="1" customWidth="1"/>
    <col min="4868" max="4868" width="13.7109375" style="1" customWidth="1"/>
    <col min="4869" max="4869" width="1.85546875" style="1" customWidth="1"/>
    <col min="4870" max="4870" width="14.7109375" style="1" customWidth="1"/>
    <col min="4871" max="4871" width="13.7109375" style="1" customWidth="1"/>
    <col min="4872" max="4872" width="14.85546875" style="1" customWidth="1"/>
    <col min="4873" max="4873" width="13" style="1" bestFit="1" customWidth="1"/>
    <col min="4874" max="5121" width="11.42578125" style="1"/>
    <col min="5122" max="5122" width="14.7109375" style="1" customWidth="1"/>
    <col min="5123" max="5123" width="14.7109375" style="1" bestFit="1" customWidth="1"/>
    <col min="5124" max="5124" width="13.7109375" style="1" customWidth="1"/>
    <col min="5125" max="5125" width="1.85546875" style="1" customWidth="1"/>
    <col min="5126" max="5126" width="14.7109375" style="1" customWidth="1"/>
    <col min="5127" max="5127" width="13.7109375" style="1" customWidth="1"/>
    <col min="5128" max="5128" width="14.85546875" style="1" customWidth="1"/>
    <col min="5129" max="5129" width="13" style="1" bestFit="1" customWidth="1"/>
    <col min="5130" max="5377" width="11.42578125" style="1"/>
    <col min="5378" max="5378" width="14.7109375" style="1" customWidth="1"/>
    <col min="5379" max="5379" width="14.7109375" style="1" bestFit="1" customWidth="1"/>
    <col min="5380" max="5380" width="13.7109375" style="1" customWidth="1"/>
    <col min="5381" max="5381" width="1.85546875" style="1" customWidth="1"/>
    <col min="5382" max="5382" width="14.7109375" style="1" customWidth="1"/>
    <col min="5383" max="5383" width="13.7109375" style="1" customWidth="1"/>
    <col min="5384" max="5384" width="14.85546875" style="1" customWidth="1"/>
    <col min="5385" max="5385" width="13" style="1" bestFit="1" customWidth="1"/>
    <col min="5386" max="5633" width="11.42578125" style="1"/>
    <col min="5634" max="5634" width="14.7109375" style="1" customWidth="1"/>
    <col min="5635" max="5635" width="14.7109375" style="1" bestFit="1" customWidth="1"/>
    <col min="5636" max="5636" width="13.7109375" style="1" customWidth="1"/>
    <col min="5637" max="5637" width="1.85546875" style="1" customWidth="1"/>
    <col min="5638" max="5638" width="14.7109375" style="1" customWidth="1"/>
    <col min="5639" max="5639" width="13.7109375" style="1" customWidth="1"/>
    <col min="5640" max="5640" width="14.85546875" style="1" customWidth="1"/>
    <col min="5641" max="5641" width="13" style="1" bestFit="1" customWidth="1"/>
    <col min="5642" max="5889" width="11.42578125" style="1"/>
    <col min="5890" max="5890" width="14.7109375" style="1" customWidth="1"/>
    <col min="5891" max="5891" width="14.7109375" style="1" bestFit="1" customWidth="1"/>
    <col min="5892" max="5892" width="13.7109375" style="1" customWidth="1"/>
    <col min="5893" max="5893" width="1.85546875" style="1" customWidth="1"/>
    <col min="5894" max="5894" width="14.7109375" style="1" customWidth="1"/>
    <col min="5895" max="5895" width="13.7109375" style="1" customWidth="1"/>
    <col min="5896" max="5896" width="14.85546875" style="1" customWidth="1"/>
    <col min="5897" max="5897" width="13" style="1" bestFit="1" customWidth="1"/>
    <col min="5898" max="6145" width="11.42578125" style="1"/>
    <col min="6146" max="6146" width="14.7109375" style="1" customWidth="1"/>
    <col min="6147" max="6147" width="14.7109375" style="1" bestFit="1" customWidth="1"/>
    <col min="6148" max="6148" width="13.7109375" style="1" customWidth="1"/>
    <col min="6149" max="6149" width="1.85546875" style="1" customWidth="1"/>
    <col min="6150" max="6150" width="14.7109375" style="1" customWidth="1"/>
    <col min="6151" max="6151" width="13.7109375" style="1" customWidth="1"/>
    <col min="6152" max="6152" width="14.85546875" style="1" customWidth="1"/>
    <col min="6153" max="6153" width="13" style="1" bestFit="1" customWidth="1"/>
    <col min="6154" max="6401" width="11.42578125" style="1"/>
    <col min="6402" max="6402" width="14.7109375" style="1" customWidth="1"/>
    <col min="6403" max="6403" width="14.7109375" style="1" bestFit="1" customWidth="1"/>
    <col min="6404" max="6404" width="13.7109375" style="1" customWidth="1"/>
    <col min="6405" max="6405" width="1.85546875" style="1" customWidth="1"/>
    <col min="6406" max="6406" width="14.7109375" style="1" customWidth="1"/>
    <col min="6407" max="6407" width="13.7109375" style="1" customWidth="1"/>
    <col min="6408" max="6408" width="14.85546875" style="1" customWidth="1"/>
    <col min="6409" max="6409" width="13" style="1" bestFit="1" customWidth="1"/>
    <col min="6410" max="6657" width="11.42578125" style="1"/>
    <col min="6658" max="6658" width="14.7109375" style="1" customWidth="1"/>
    <col min="6659" max="6659" width="14.7109375" style="1" bestFit="1" customWidth="1"/>
    <col min="6660" max="6660" width="13.7109375" style="1" customWidth="1"/>
    <col min="6661" max="6661" width="1.85546875" style="1" customWidth="1"/>
    <col min="6662" max="6662" width="14.7109375" style="1" customWidth="1"/>
    <col min="6663" max="6663" width="13.7109375" style="1" customWidth="1"/>
    <col min="6664" max="6664" width="14.85546875" style="1" customWidth="1"/>
    <col min="6665" max="6665" width="13" style="1" bestFit="1" customWidth="1"/>
    <col min="6666" max="6913" width="11.42578125" style="1"/>
    <col min="6914" max="6914" width="14.7109375" style="1" customWidth="1"/>
    <col min="6915" max="6915" width="14.7109375" style="1" bestFit="1" customWidth="1"/>
    <col min="6916" max="6916" width="13.7109375" style="1" customWidth="1"/>
    <col min="6917" max="6917" width="1.85546875" style="1" customWidth="1"/>
    <col min="6918" max="6918" width="14.7109375" style="1" customWidth="1"/>
    <col min="6919" max="6919" width="13.7109375" style="1" customWidth="1"/>
    <col min="6920" max="6920" width="14.85546875" style="1" customWidth="1"/>
    <col min="6921" max="6921" width="13" style="1" bestFit="1" customWidth="1"/>
    <col min="6922" max="7169" width="11.42578125" style="1"/>
    <col min="7170" max="7170" width="14.7109375" style="1" customWidth="1"/>
    <col min="7171" max="7171" width="14.7109375" style="1" bestFit="1" customWidth="1"/>
    <col min="7172" max="7172" width="13.7109375" style="1" customWidth="1"/>
    <col min="7173" max="7173" width="1.85546875" style="1" customWidth="1"/>
    <col min="7174" max="7174" width="14.7109375" style="1" customWidth="1"/>
    <col min="7175" max="7175" width="13.7109375" style="1" customWidth="1"/>
    <col min="7176" max="7176" width="14.85546875" style="1" customWidth="1"/>
    <col min="7177" max="7177" width="13" style="1" bestFit="1" customWidth="1"/>
    <col min="7178" max="7425" width="11.42578125" style="1"/>
    <col min="7426" max="7426" width="14.7109375" style="1" customWidth="1"/>
    <col min="7427" max="7427" width="14.7109375" style="1" bestFit="1" customWidth="1"/>
    <col min="7428" max="7428" width="13.7109375" style="1" customWidth="1"/>
    <col min="7429" max="7429" width="1.85546875" style="1" customWidth="1"/>
    <col min="7430" max="7430" width="14.7109375" style="1" customWidth="1"/>
    <col min="7431" max="7431" width="13.7109375" style="1" customWidth="1"/>
    <col min="7432" max="7432" width="14.85546875" style="1" customWidth="1"/>
    <col min="7433" max="7433" width="13" style="1" bestFit="1" customWidth="1"/>
    <col min="7434" max="7681" width="11.42578125" style="1"/>
    <col min="7682" max="7682" width="14.7109375" style="1" customWidth="1"/>
    <col min="7683" max="7683" width="14.7109375" style="1" bestFit="1" customWidth="1"/>
    <col min="7684" max="7684" width="13.7109375" style="1" customWidth="1"/>
    <col min="7685" max="7685" width="1.85546875" style="1" customWidth="1"/>
    <col min="7686" max="7686" width="14.7109375" style="1" customWidth="1"/>
    <col min="7687" max="7687" width="13.7109375" style="1" customWidth="1"/>
    <col min="7688" max="7688" width="14.85546875" style="1" customWidth="1"/>
    <col min="7689" max="7689" width="13" style="1" bestFit="1" customWidth="1"/>
    <col min="7690" max="7937" width="11.42578125" style="1"/>
    <col min="7938" max="7938" width="14.7109375" style="1" customWidth="1"/>
    <col min="7939" max="7939" width="14.7109375" style="1" bestFit="1" customWidth="1"/>
    <col min="7940" max="7940" width="13.7109375" style="1" customWidth="1"/>
    <col min="7941" max="7941" width="1.85546875" style="1" customWidth="1"/>
    <col min="7942" max="7942" width="14.7109375" style="1" customWidth="1"/>
    <col min="7943" max="7943" width="13.7109375" style="1" customWidth="1"/>
    <col min="7944" max="7944" width="14.85546875" style="1" customWidth="1"/>
    <col min="7945" max="7945" width="13" style="1" bestFit="1" customWidth="1"/>
    <col min="7946" max="8193" width="11.42578125" style="1"/>
    <col min="8194" max="8194" width="14.7109375" style="1" customWidth="1"/>
    <col min="8195" max="8195" width="14.7109375" style="1" bestFit="1" customWidth="1"/>
    <col min="8196" max="8196" width="13.7109375" style="1" customWidth="1"/>
    <col min="8197" max="8197" width="1.85546875" style="1" customWidth="1"/>
    <col min="8198" max="8198" width="14.7109375" style="1" customWidth="1"/>
    <col min="8199" max="8199" width="13.7109375" style="1" customWidth="1"/>
    <col min="8200" max="8200" width="14.85546875" style="1" customWidth="1"/>
    <col min="8201" max="8201" width="13" style="1" bestFit="1" customWidth="1"/>
    <col min="8202" max="8449" width="11.42578125" style="1"/>
    <col min="8450" max="8450" width="14.7109375" style="1" customWidth="1"/>
    <col min="8451" max="8451" width="14.7109375" style="1" bestFit="1" customWidth="1"/>
    <col min="8452" max="8452" width="13.7109375" style="1" customWidth="1"/>
    <col min="8453" max="8453" width="1.85546875" style="1" customWidth="1"/>
    <col min="8454" max="8454" width="14.7109375" style="1" customWidth="1"/>
    <col min="8455" max="8455" width="13.7109375" style="1" customWidth="1"/>
    <col min="8456" max="8456" width="14.85546875" style="1" customWidth="1"/>
    <col min="8457" max="8457" width="13" style="1" bestFit="1" customWidth="1"/>
    <col min="8458" max="8705" width="11.42578125" style="1"/>
    <col min="8706" max="8706" width="14.7109375" style="1" customWidth="1"/>
    <col min="8707" max="8707" width="14.7109375" style="1" bestFit="1" customWidth="1"/>
    <col min="8708" max="8708" width="13.7109375" style="1" customWidth="1"/>
    <col min="8709" max="8709" width="1.85546875" style="1" customWidth="1"/>
    <col min="8710" max="8710" width="14.7109375" style="1" customWidth="1"/>
    <col min="8711" max="8711" width="13.7109375" style="1" customWidth="1"/>
    <col min="8712" max="8712" width="14.85546875" style="1" customWidth="1"/>
    <col min="8713" max="8713" width="13" style="1" bestFit="1" customWidth="1"/>
    <col min="8714" max="8961" width="11.42578125" style="1"/>
    <col min="8962" max="8962" width="14.7109375" style="1" customWidth="1"/>
    <col min="8963" max="8963" width="14.7109375" style="1" bestFit="1" customWidth="1"/>
    <col min="8964" max="8964" width="13.7109375" style="1" customWidth="1"/>
    <col min="8965" max="8965" width="1.85546875" style="1" customWidth="1"/>
    <col min="8966" max="8966" width="14.7109375" style="1" customWidth="1"/>
    <col min="8967" max="8967" width="13.7109375" style="1" customWidth="1"/>
    <col min="8968" max="8968" width="14.85546875" style="1" customWidth="1"/>
    <col min="8969" max="8969" width="13" style="1" bestFit="1" customWidth="1"/>
    <col min="8970" max="9217" width="11.42578125" style="1"/>
    <col min="9218" max="9218" width="14.7109375" style="1" customWidth="1"/>
    <col min="9219" max="9219" width="14.7109375" style="1" bestFit="1" customWidth="1"/>
    <col min="9220" max="9220" width="13.7109375" style="1" customWidth="1"/>
    <col min="9221" max="9221" width="1.85546875" style="1" customWidth="1"/>
    <col min="9222" max="9222" width="14.7109375" style="1" customWidth="1"/>
    <col min="9223" max="9223" width="13.7109375" style="1" customWidth="1"/>
    <col min="9224" max="9224" width="14.85546875" style="1" customWidth="1"/>
    <col min="9225" max="9225" width="13" style="1" bestFit="1" customWidth="1"/>
    <col min="9226" max="9473" width="11.42578125" style="1"/>
    <col min="9474" max="9474" width="14.7109375" style="1" customWidth="1"/>
    <col min="9475" max="9475" width="14.7109375" style="1" bestFit="1" customWidth="1"/>
    <col min="9476" max="9476" width="13.7109375" style="1" customWidth="1"/>
    <col min="9477" max="9477" width="1.85546875" style="1" customWidth="1"/>
    <col min="9478" max="9478" width="14.7109375" style="1" customWidth="1"/>
    <col min="9479" max="9479" width="13.7109375" style="1" customWidth="1"/>
    <col min="9480" max="9480" width="14.85546875" style="1" customWidth="1"/>
    <col min="9481" max="9481" width="13" style="1" bestFit="1" customWidth="1"/>
    <col min="9482" max="9729" width="11.42578125" style="1"/>
    <col min="9730" max="9730" width="14.7109375" style="1" customWidth="1"/>
    <col min="9731" max="9731" width="14.7109375" style="1" bestFit="1" customWidth="1"/>
    <col min="9732" max="9732" width="13.7109375" style="1" customWidth="1"/>
    <col min="9733" max="9733" width="1.85546875" style="1" customWidth="1"/>
    <col min="9734" max="9734" width="14.7109375" style="1" customWidth="1"/>
    <col min="9735" max="9735" width="13.7109375" style="1" customWidth="1"/>
    <col min="9736" max="9736" width="14.85546875" style="1" customWidth="1"/>
    <col min="9737" max="9737" width="13" style="1" bestFit="1" customWidth="1"/>
    <col min="9738" max="9985" width="11.42578125" style="1"/>
    <col min="9986" max="9986" width="14.7109375" style="1" customWidth="1"/>
    <col min="9987" max="9987" width="14.7109375" style="1" bestFit="1" customWidth="1"/>
    <col min="9988" max="9988" width="13.7109375" style="1" customWidth="1"/>
    <col min="9989" max="9989" width="1.85546875" style="1" customWidth="1"/>
    <col min="9990" max="9990" width="14.7109375" style="1" customWidth="1"/>
    <col min="9991" max="9991" width="13.7109375" style="1" customWidth="1"/>
    <col min="9992" max="9992" width="14.85546875" style="1" customWidth="1"/>
    <col min="9993" max="9993" width="13" style="1" bestFit="1" customWidth="1"/>
    <col min="9994" max="10241" width="11.42578125" style="1"/>
    <col min="10242" max="10242" width="14.7109375" style="1" customWidth="1"/>
    <col min="10243" max="10243" width="14.7109375" style="1" bestFit="1" customWidth="1"/>
    <col min="10244" max="10244" width="13.7109375" style="1" customWidth="1"/>
    <col min="10245" max="10245" width="1.85546875" style="1" customWidth="1"/>
    <col min="10246" max="10246" width="14.7109375" style="1" customWidth="1"/>
    <col min="10247" max="10247" width="13.7109375" style="1" customWidth="1"/>
    <col min="10248" max="10248" width="14.85546875" style="1" customWidth="1"/>
    <col min="10249" max="10249" width="13" style="1" bestFit="1" customWidth="1"/>
    <col min="10250" max="10497" width="11.42578125" style="1"/>
    <col min="10498" max="10498" width="14.7109375" style="1" customWidth="1"/>
    <col min="10499" max="10499" width="14.7109375" style="1" bestFit="1" customWidth="1"/>
    <col min="10500" max="10500" width="13.7109375" style="1" customWidth="1"/>
    <col min="10501" max="10501" width="1.85546875" style="1" customWidth="1"/>
    <col min="10502" max="10502" width="14.7109375" style="1" customWidth="1"/>
    <col min="10503" max="10503" width="13.7109375" style="1" customWidth="1"/>
    <col min="10504" max="10504" width="14.85546875" style="1" customWidth="1"/>
    <col min="10505" max="10505" width="13" style="1" bestFit="1" customWidth="1"/>
    <col min="10506" max="10753" width="11.42578125" style="1"/>
    <col min="10754" max="10754" width="14.7109375" style="1" customWidth="1"/>
    <col min="10755" max="10755" width="14.7109375" style="1" bestFit="1" customWidth="1"/>
    <col min="10756" max="10756" width="13.7109375" style="1" customWidth="1"/>
    <col min="10757" max="10757" width="1.85546875" style="1" customWidth="1"/>
    <col min="10758" max="10758" width="14.7109375" style="1" customWidth="1"/>
    <col min="10759" max="10759" width="13.7109375" style="1" customWidth="1"/>
    <col min="10760" max="10760" width="14.85546875" style="1" customWidth="1"/>
    <col min="10761" max="10761" width="13" style="1" bestFit="1" customWidth="1"/>
    <col min="10762" max="11009" width="11.42578125" style="1"/>
    <col min="11010" max="11010" width="14.7109375" style="1" customWidth="1"/>
    <col min="11011" max="11011" width="14.7109375" style="1" bestFit="1" customWidth="1"/>
    <col min="11012" max="11012" width="13.7109375" style="1" customWidth="1"/>
    <col min="11013" max="11013" width="1.85546875" style="1" customWidth="1"/>
    <col min="11014" max="11014" width="14.7109375" style="1" customWidth="1"/>
    <col min="11015" max="11015" width="13.7109375" style="1" customWidth="1"/>
    <col min="11016" max="11016" width="14.85546875" style="1" customWidth="1"/>
    <col min="11017" max="11017" width="13" style="1" bestFit="1" customWidth="1"/>
    <col min="11018" max="11265" width="11.42578125" style="1"/>
    <col min="11266" max="11266" width="14.7109375" style="1" customWidth="1"/>
    <col min="11267" max="11267" width="14.7109375" style="1" bestFit="1" customWidth="1"/>
    <col min="11268" max="11268" width="13.7109375" style="1" customWidth="1"/>
    <col min="11269" max="11269" width="1.85546875" style="1" customWidth="1"/>
    <col min="11270" max="11270" width="14.7109375" style="1" customWidth="1"/>
    <col min="11271" max="11271" width="13.7109375" style="1" customWidth="1"/>
    <col min="11272" max="11272" width="14.85546875" style="1" customWidth="1"/>
    <col min="11273" max="11273" width="13" style="1" bestFit="1" customWidth="1"/>
    <col min="11274" max="11521" width="11.42578125" style="1"/>
    <col min="11522" max="11522" width="14.7109375" style="1" customWidth="1"/>
    <col min="11523" max="11523" width="14.7109375" style="1" bestFit="1" customWidth="1"/>
    <col min="11524" max="11524" width="13.7109375" style="1" customWidth="1"/>
    <col min="11525" max="11525" width="1.85546875" style="1" customWidth="1"/>
    <col min="11526" max="11526" width="14.7109375" style="1" customWidth="1"/>
    <col min="11527" max="11527" width="13.7109375" style="1" customWidth="1"/>
    <col min="11528" max="11528" width="14.85546875" style="1" customWidth="1"/>
    <col min="11529" max="11529" width="13" style="1" bestFit="1" customWidth="1"/>
    <col min="11530" max="11777" width="11.42578125" style="1"/>
    <col min="11778" max="11778" width="14.7109375" style="1" customWidth="1"/>
    <col min="11779" max="11779" width="14.7109375" style="1" bestFit="1" customWidth="1"/>
    <col min="11780" max="11780" width="13.7109375" style="1" customWidth="1"/>
    <col min="11781" max="11781" width="1.85546875" style="1" customWidth="1"/>
    <col min="11782" max="11782" width="14.7109375" style="1" customWidth="1"/>
    <col min="11783" max="11783" width="13.7109375" style="1" customWidth="1"/>
    <col min="11784" max="11784" width="14.85546875" style="1" customWidth="1"/>
    <col min="11785" max="11785" width="13" style="1" bestFit="1" customWidth="1"/>
    <col min="11786" max="12033" width="11.42578125" style="1"/>
    <col min="12034" max="12034" width="14.7109375" style="1" customWidth="1"/>
    <col min="12035" max="12035" width="14.7109375" style="1" bestFit="1" customWidth="1"/>
    <col min="12036" max="12036" width="13.7109375" style="1" customWidth="1"/>
    <col min="12037" max="12037" width="1.85546875" style="1" customWidth="1"/>
    <col min="12038" max="12038" width="14.7109375" style="1" customWidth="1"/>
    <col min="12039" max="12039" width="13.7109375" style="1" customWidth="1"/>
    <col min="12040" max="12040" width="14.85546875" style="1" customWidth="1"/>
    <col min="12041" max="12041" width="13" style="1" bestFit="1" customWidth="1"/>
    <col min="12042" max="12289" width="11.42578125" style="1"/>
    <col min="12290" max="12290" width="14.7109375" style="1" customWidth="1"/>
    <col min="12291" max="12291" width="14.7109375" style="1" bestFit="1" customWidth="1"/>
    <col min="12292" max="12292" width="13.7109375" style="1" customWidth="1"/>
    <col min="12293" max="12293" width="1.85546875" style="1" customWidth="1"/>
    <col min="12294" max="12294" width="14.7109375" style="1" customWidth="1"/>
    <col min="12295" max="12295" width="13.7109375" style="1" customWidth="1"/>
    <col min="12296" max="12296" width="14.85546875" style="1" customWidth="1"/>
    <col min="12297" max="12297" width="13" style="1" bestFit="1" customWidth="1"/>
    <col min="12298" max="12545" width="11.42578125" style="1"/>
    <col min="12546" max="12546" width="14.7109375" style="1" customWidth="1"/>
    <col min="12547" max="12547" width="14.7109375" style="1" bestFit="1" customWidth="1"/>
    <col min="12548" max="12548" width="13.7109375" style="1" customWidth="1"/>
    <col min="12549" max="12549" width="1.85546875" style="1" customWidth="1"/>
    <col min="12550" max="12550" width="14.7109375" style="1" customWidth="1"/>
    <col min="12551" max="12551" width="13.7109375" style="1" customWidth="1"/>
    <col min="12552" max="12552" width="14.85546875" style="1" customWidth="1"/>
    <col min="12553" max="12553" width="13" style="1" bestFit="1" customWidth="1"/>
    <col min="12554" max="12801" width="11.42578125" style="1"/>
    <col min="12802" max="12802" width="14.7109375" style="1" customWidth="1"/>
    <col min="12803" max="12803" width="14.7109375" style="1" bestFit="1" customWidth="1"/>
    <col min="12804" max="12804" width="13.7109375" style="1" customWidth="1"/>
    <col min="12805" max="12805" width="1.85546875" style="1" customWidth="1"/>
    <col min="12806" max="12806" width="14.7109375" style="1" customWidth="1"/>
    <col min="12807" max="12807" width="13.7109375" style="1" customWidth="1"/>
    <col min="12808" max="12808" width="14.85546875" style="1" customWidth="1"/>
    <col min="12809" max="12809" width="13" style="1" bestFit="1" customWidth="1"/>
    <col min="12810" max="13057" width="11.42578125" style="1"/>
    <col min="13058" max="13058" width="14.7109375" style="1" customWidth="1"/>
    <col min="13059" max="13059" width="14.7109375" style="1" bestFit="1" customWidth="1"/>
    <col min="13060" max="13060" width="13.7109375" style="1" customWidth="1"/>
    <col min="13061" max="13061" width="1.85546875" style="1" customWidth="1"/>
    <col min="13062" max="13062" width="14.7109375" style="1" customWidth="1"/>
    <col min="13063" max="13063" width="13.7109375" style="1" customWidth="1"/>
    <col min="13064" max="13064" width="14.85546875" style="1" customWidth="1"/>
    <col min="13065" max="13065" width="13" style="1" bestFit="1" customWidth="1"/>
    <col min="13066" max="13313" width="11.42578125" style="1"/>
    <col min="13314" max="13314" width="14.7109375" style="1" customWidth="1"/>
    <col min="13315" max="13315" width="14.7109375" style="1" bestFit="1" customWidth="1"/>
    <col min="13316" max="13316" width="13.7109375" style="1" customWidth="1"/>
    <col min="13317" max="13317" width="1.85546875" style="1" customWidth="1"/>
    <col min="13318" max="13318" width="14.7109375" style="1" customWidth="1"/>
    <col min="13319" max="13319" width="13.7109375" style="1" customWidth="1"/>
    <col min="13320" max="13320" width="14.85546875" style="1" customWidth="1"/>
    <col min="13321" max="13321" width="13" style="1" bestFit="1" customWidth="1"/>
    <col min="13322" max="13569" width="11.42578125" style="1"/>
    <col min="13570" max="13570" width="14.7109375" style="1" customWidth="1"/>
    <col min="13571" max="13571" width="14.7109375" style="1" bestFit="1" customWidth="1"/>
    <col min="13572" max="13572" width="13.7109375" style="1" customWidth="1"/>
    <col min="13573" max="13573" width="1.85546875" style="1" customWidth="1"/>
    <col min="13574" max="13574" width="14.7109375" style="1" customWidth="1"/>
    <col min="13575" max="13575" width="13.7109375" style="1" customWidth="1"/>
    <col min="13576" max="13576" width="14.85546875" style="1" customWidth="1"/>
    <col min="13577" max="13577" width="13" style="1" bestFit="1" customWidth="1"/>
    <col min="13578" max="13825" width="11.42578125" style="1"/>
    <col min="13826" max="13826" width="14.7109375" style="1" customWidth="1"/>
    <col min="13827" max="13827" width="14.7109375" style="1" bestFit="1" customWidth="1"/>
    <col min="13828" max="13828" width="13.7109375" style="1" customWidth="1"/>
    <col min="13829" max="13829" width="1.85546875" style="1" customWidth="1"/>
    <col min="13830" max="13830" width="14.7109375" style="1" customWidth="1"/>
    <col min="13831" max="13831" width="13.7109375" style="1" customWidth="1"/>
    <col min="13832" max="13832" width="14.85546875" style="1" customWidth="1"/>
    <col min="13833" max="13833" width="13" style="1" bestFit="1" customWidth="1"/>
    <col min="13834" max="14081" width="11.42578125" style="1"/>
    <col min="14082" max="14082" width="14.7109375" style="1" customWidth="1"/>
    <col min="14083" max="14083" width="14.7109375" style="1" bestFit="1" customWidth="1"/>
    <col min="14084" max="14084" width="13.7109375" style="1" customWidth="1"/>
    <col min="14085" max="14085" width="1.85546875" style="1" customWidth="1"/>
    <col min="14086" max="14086" width="14.7109375" style="1" customWidth="1"/>
    <col min="14087" max="14087" width="13.7109375" style="1" customWidth="1"/>
    <col min="14088" max="14088" width="14.85546875" style="1" customWidth="1"/>
    <col min="14089" max="14089" width="13" style="1" bestFit="1" customWidth="1"/>
    <col min="14090" max="14337" width="11.42578125" style="1"/>
    <col min="14338" max="14338" width="14.7109375" style="1" customWidth="1"/>
    <col min="14339" max="14339" width="14.7109375" style="1" bestFit="1" customWidth="1"/>
    <col min="14340" max="14340" width="13.7109375" style="1" customWidth="1"/>
    <col min="14341" max="14341" width="1.85546875" style="1" customWidth="1"/>
    <col min="14342" max="14342" width="14.7109375" style="1" customWidth="1"/>
    <col min="14343" max="14343" width="13.7109375" style="1" customWidth="1"/>
    <col min="14344" max="14344" width="14.85546875" style="1" customWidth="1"/>
    <col min="14345" max="14345" width="13" style="1" bestFit="1" customWidth="1"/>
    <col min="14346" max="14593" width="11.42578125" style="1"/>
    <col min="14594" max="14594" width="14.7109375" style="1" customWidth="1"/>
    <col min="14595" max="14595" width="14.7109375" style="1" bestFit="1" customWidth="1"/>
    <col min="14596" max="14596" width="13.7109375" style="1" customWidth="1"/>
    <col min="14597" max="14597" width="1.85546875" style="1" customWidth="1"/>
    <col min="14598" max="14598" width="14.7109375" style="1" customWidth="1"/>
    <col min="14599" max="14599" width="13.7109375" style="1" customWidth="1"/>
    <col min="14600" max="14600" width="14.85546875" style="1" customWidth="1"/>
    <col min="14601" max="14601" width="13" style="1" bestFit="1" customWidth="1"/>
    <col min="14602" max="14849" width="11.42578125" style="1"/>
    <col min="14850" max="14850" width="14.7109375" style="1" customWidth="1"/>
    <col min="14851" max="14851" width="14.7109375" style="1" bestFit="1" customWidth="1"/>
    <col min="14852" max="14852" width="13.7109375" style="1" customWidth="1"/>
    <col min="14853" max="14853" width="1.85546875" style="1" customWidth="1"/>
    <col min="14854" max="14854" width="14.7109375" style="1" customWidth="1"/>
    <col min="14855" max="14855" width="13.7109375" style="1" customWidth="1"/>
    <col min="14856" max="14856" width="14.85546875" style="1" customWidth="1"/>
    <col min="14857" max="14857" width="13" style="1" bestFit="1" customWidth="1"/>
    <col min="14858" max="15105" width="11.42578125" style="1"/>
    <col min="15106" max="15106" width="14.7109375" style="1" customWidth="1"/>
    <col min="15107" max="15107" width="14.7109375" style="1" bestFit="1" customWidth="1"/>
    <col min="15108" max="15108" width="13.7109375" style="1" customWidth="1"/>
    <col min="15109" max="15109" width="1.85546875" style="1" customWidth="1"/>
    <col min="15110" max="15110" width="14.7109375" style="1" customWidth="1"/>
    <col min="15111" max="15111" width="13.7109375" style="1" customWidth="1"/>
    <col min="15112" max="15112" width="14.85546875" style="1" customWidth="1"/>
    <col min="15113" max="15113" width="13" style="1" bestFit="1" customWidth="1"/>
    <col min="15114" max="15361" width="11.42578125" style="1"/>
    <col min="15362" max="15362" width="14.7109375" style="1" customWidth="1"/>
    <col min="15363" max="15363" width="14.7109375" style="1" bestFit="1" customWidth="1"/>
    <col min="15364" max="15364" width="13.7109375" style="1" customWidth="1"/>
    <col min="15365" max="15365" width="1.85546875" style="1" customWidth="1"/>
    <col min="15366" max="15366" width="14.7109375" style="1" customWidth="1"/>
    <col min="15367" max="15367" width="13.7109375" style="1" customWidth="1"/>
    <col min="15368" max="15368" width="14.85546875" style="1" customWidth="1"/>
    <col min="15369" max="15369" width="13" style="1" bestFit="1" customWidth="1"/>
    <col min="15370" max="15617" width="11.42578125" style="1"/>
    <col min="15618" max="15618" width="14.7109375" style="1" customWidth="1"/>
    <col min="15619" max="15619" width="14.7109375" style="1" bestFit="1" customWidth="1"/>
    <col min="15620" max="15620" width="13.7109375" style="1" customWidth="1"/>
    <col min="15621" max="15621" width="1.85546875" style="1" customWidth="1"/>
    <col min="15622" max="15622" width="14.7109375" style="1" customWidth="1"/>
    <col min="15623" max="15623" width="13.7109375" style="1" customWidth="1"/>
    <col min="15624" max="15624" width="14.85546875" style="1" customWidth="1"/>
    <col min="15625" max="15625" width="13" style="1" bestFit="1" customWidth="1"/>
    <col min="15626" max="15873" width="11.42578125" style="1"/>
    <col min="15874" max="15874" width="14.7109375" style="1" customWidth="1"/>
    <col min="15875" max="15875" width="14.7109375" style="1" bestFit="1" customWidth="1"/>
    <col min="15876" max="15876" width="13.7109375" style="1" customWidth="1"/>
    <col min="15877" max="15877" width="1.85546875" style="1" customWidth="1"/>
    <col min="15878" max="15878" width="14.7109375" style="1" customWidth="1"/>
    <col min="15879" max="15879" width="13.7109375" style="1" customWidth="1"/>
    <col min="15880" max="15880" width="14.85546875" style="1" customWidth="1"/>
    <col min="15881" max="15881" width="13" style="1" bestFit="1" customWidth="1"/>
    <col min="15882" max="16129" width="11.42578125" style="1"/>
    <col min="16130" max="16130" width="14.7109375" style="1" customWidth="1"/>
    <col min="16131" max="16131" width="14.7109375" style="1" bestFit="1" customWidth="1"/>
    <col min="16132" max="16132" width="13.7109375" style="1" customWidth="1"/>
    <col min="16133" max="16133" width="1.85546875" style="1" customWidth="1"/>
    <col min="16134" max="16134" width="14.7109375" style="1" customWidth="1"/>
    <col min="16135" max="16135" width="13.7109375" style="1" customWidth="1"/>
    <col min="16136" max="16136" width="14.85546875" style="1" customWidth="1"/>
    <col min="16137" max="16137" width="13" style="1" bestFit="1" customWidth="1"/>
    <col min="16138" max="16384" width="11.42578125" style="1"/>
  </cols>
  <sheetData>
    <row r="1" spans="2:14" ht="12" customHeight="1">
      <c r="I1" s="72"/>
      <c r="J1" s="72"/>
      <c r="K1" s="72"/>
      <c r="L1" s="72"/>
      <c r="M1" s="72"/>
      <c r="N1" s="2"/>
    </row>
    <row r="2" spans="2:14" ht="65.25" customHeight="1">
      <c r="C2" s="280"/>
      <c r="D2" s="262" t="s">
        <v>142</v>
      </c>
      <c r="E2" s="262"/>
      <c r="F2" s="262"/>
      <c r="G2" s="262"/>
      <c r="I2" s="72"/>
      <c r="J2" s="72"/>
      <c r="K2" s="72"/>
      <c r="L2" s="72"/>
      <c r="M2" s="72"/>
      <c r="N2" s="2"/>
    </row>
    <row r="3" spans="2:14" ht="27" customHeight="1">
      <c r="B3" s="264" t="s">
        <v>70</v>
      </c>
      <c r="C3" s="266" t="s">
        <v>143</v>
      </c>
      <c r="D3" s="266"/>
      <c r="E3" s="131"/>
      <c r="F3" s="266" t="s">
        <v>144</v>
      </c>
      <c r="G3" s="266"/>
      <c r="I3" s="72"/>
      <c r="J3" s="72"/>
      <c r="K3" s="72"/>
      <c r="L3" s="72"/>
      <c r="M3" s="72"/>
      <c r="N3" s="73"/>
    </row>
    <row r="4" spans="2:14" ht="26.25" customHeight="1">
      <c r="B4" s="265"/>
      <c r="C4" s="132" t="s">
        <v>71</v>
      </c>
      <c r="D4" s="133" t="s">
        <v>192</v>
      </c>
      <c r="E4" s="134"/>
      <c r="F4" s="132" t="s">
        <v>71</v>
      </c>
      <c r="G4" s="237" t="s">
        <v>192</v>
      </c>
      <c r="I4" s="72"/>
      <c r="J4" s="72"/>
      <c r="K4" s="72"/>
      <c r="L4" s="72"/>
      <c r="M4" s="72"/>
      <c r="N4" s="73"/>
    </row>
    <row r="5" spans="2:14" ht="18" customHeight="1">
      <c r="B5" s="135">
        <v>1994</v>
      </c>
      <c r="C5" s="136">
        <v>6485253</v>
      </c>
      <c r="D5" s="137"/>
      <c r="E5" s="138"/>
      <c r="F5" s="139"/>
      <c r="G5" s="137"/>
      <c r="H5" s="74"/>
      <c r="I5" s="72"/>
      <c r="J5" s="72"/>
      <c r="K5" s="72"/>
      <c r="L5" s="72"/>
      <c r="M5" s="72"/>
      <c r="N5" s="73"/>
    </row>
    <row r="6" spans="2:14" ht="18" customHeight="1">
      <c r="B6" s="140">
        <v>1995</v>
      </c>
      <c r="C6" s="141">
        <v>6960895</v>
      </c>
      <c r="D6" s="142">
        <f>((C6-C5)/C5)*100</f>
        <v>7.3342088581586555</v>
      </c>
      <c r="E6" s="143"/>
      <c r="F6" s="144"/>
      <c r="G6" s="145"/>
      <c r="I6" s="72"/>
      <c r="J6" s="72"/>
      <c r="K6" s="72"/>
      <c r="L6" s="72"/>
      <c r="M6" s="72"/>
      <c r="N6" s="73"/>
    </row>
    <row r="7" spans="2:14" ht="18" customHeight="1">
      <c r="B7" s="135">
        <v>1996</v>
      </c>
      <c r="C7" s="136">
        <v>6894787.7999999998</v>
      </c>
      <c r="D7" s="146">
        <f t="shared" ref="D7:D31" si="0">((C7-C6)/C6)*100</f>
        <v>-0.94969396895083436</v>
      </c>
      <c r="E7" s="147"/>
      <c r="F7" s="136"/>
      <c r="G7" s="146"/>
      <c r="H7" s="39"/>
      <c r="I7" s="72"/>
      <c r="J7" s="72"/>
      <c r="K7" s="72"/>
      <c r="L7" s="72"/>
      <c r="M7" s="72"/>
      <c r="N7" s="73"/>
    </row>
    <row r="8" spans="2:14" ht="18" customHeight="1">
      <c r="B8" s="140">
        <v>1997</v>
      </c>
      <c r="C8" s="141">
        <v>7298244</v>
      </c>
      <c r="D8" s="142">
        <f t="shared" si="0"/>
        <v>5.8516115608373065</v>
      </c>
      <c r="E8" s="148"/>
      <c r="F8" s="141"/>
      <c r="G8" s="149"/>
      <c r="H8" s="39"/>
      <c r="I8" s="72"/>
      <c r="J8" s="72"/>
      <c r="K8" s="72"/>
      <c r="L8" s="72"/>
      <c r="M8" s="72"/>
      <c r="N8" s="73"/>
    </row>
    <row r="9" spans="2:14" ht="18" customHeight="1">
      <c r="B9" s="135">
        <v>1998</v>
      </c>
      <c r="C9" s="136">
        <v>7382352</v>
      </c>
      <c r="D9" s="146">
        <f t="shared" si="0"/>
        <v>1.1524416010207386</v>
      </c>
      <c r="E9" s="147"/>
      <c r="F9" s="136"/>
      <c r="G9" s="146"/>
      <c r="H9" s="39"/>
      <c r="I9" s="72"/>
      <c r="J9" s="72"/>
      <c r="K9" s="72"/>
      <c r="L9" s="72"/>
      <c r="M9" s="72"/>
      <c r="N9" s="73"/>
    </row>
    <row r="10" spans="2:14" ht="18" customHeight="1">
      <c r="B10" s="140">
        <v>1999</v>
      </c>
      <c r="C10" s="141">
        <v>7429127</v>
      </c>
      <c r="D10" s="142">
        <f t="shared" si="0"/>
        <v>0.63360565846765371</v>
      </c>
      <c r="E10" s="148"/>
      <c r="F10" s="141"/>
      <c r="G10" s="149"/>
      <c r="H10" s="39"/>
      <c r="I10" s="72"/>
      <c r="J10" s="72"/>
      <c r="K10" s="72"/>
      <c r="L10" s="72"/>
      <c r="M10" s="72"/>
      <c r="N10" s="73"/>
    </row>
    <row r="11" spans="2:14" ht="18" customHeight="1">
      <c r="B11" s="150">
        <v>2000</v>
      </c>
      <c r="C11" s="136">
        <v>8072288</v>
      </c>
      <c r="D11" s="146">
        <f t="shared" si="0"/>
        <v>8.6572890731306646</v>
      </c>
      <c r="E11" s="147"/>
      <c r="F11" s="136">
        <v>9325452</v>
      </c>
      <c r="G11" s="146"/>
      <c r="H11" s="39"/>
      <c r="I11" s="72"/>
      <c r="J11" s="72"/>
      <c r="K11" s="72"/>
      <c r="L11" s="72"/>
      <c r="M11" s="72"/>
      <c r="N11" s="73"/>
    </row>
    <row r="12" spans="2:14" ht="18" customHeight="1">
      <c r="B12" s="140">
        <v>2001</v>
      </c>
      <c r="C12" s="141">
        <v>9077230</v>
      </c>
      <c r="D12" s="142">
        <f t="shared" si="0"/>
        <v>12.449283276315215</v>
      </c>
      <c r="E12" s="148"/>
      <c r="F12" s="141">
        <v>9403069</v>
      </c>
      <c r="G12" s="142">
        <f t="shared" ref="G12:G29" si="1">((F12-F11)/F11)*100</f>
        <v>0.83231354362233601</v>
      </c>
      <c r="H12" s="39"/>
      <c r="I12" s="72"/>
      <c r="J12" s="72"/>
      <c r="K12" s="72"/>
      <c r="L12" s="72"/>
      <c r="M12" s="72"/>
      <c r="N12" s="73"/>
    </row>
    <row r="13" spans="2:14" ht="18" customHeight="1">
      <c r="B13" s="135">
        <v>2002</v>
      </c>
      <c r="C13" s="136">
        <v>9900414</v>
      </c>
      <c r="D13" s="146">
        <f t="shared" si="0"/>
        <v>9.0686696271880294</v>
      </c>
      <c r="E13" s="147"/>
      <c r="F13" s="136">
        <v>10017487</v>
      </c>
      <c r="G13" s="146">
        <f t="shared" si="1"/>
        <v>6.5342283460857296</v>
      </c>
      <c r="H13" s="39"/>
      <c r="I13" s="72"/>
      <c r="J13" s="72"/>
      <c r="K13" s="72"/>
      <c r="L13" s="72"/>
      <c r="M13" s="72"/>
      <c r="N13" s="73"/>
    </row>
    <row r="14" spans="2:14" ht="18" customHeight="1">
      <c r="B14" s="140">
        <v>2003</v>
      </c>
      <c r="C14" s="141">
        <v>10237189.5</v>
      </c>
      <c r="D14" s="142">
        <f t="shared" si="0"/>
        <v>3.4016304772709507</v>
      </c>
      <c r="E14" s="148"/>
      <c r="F14" s="141">
        <v>10241301</v>
      </c>
      <c r="G14" s="142">
        <f t="shared" si="1"/>
        <v>2.2342329967585681</v>
      </c>
      <c r="H14" s="39"/>
      <c r="I14" s="72"/>
      <c r="J14" s="72"/>
      <c r="K14" s="72"/>
      <c r="L14" s="72"/>
      <c r="M14" s="72"/>
      <c r="N14" s="73"/>
    </row>
    <row r="15" spans="2:14" ht="18" customHeight="1">
      <c r="B15" s="135">
        <v>2004</v>
      </c>
      <c r="C15" s="136">
        <v>10739692.1</v>
      </c>
      <c r="D15" s="146">
        <f t="shared" si="0"/>
        <v>4.9085991814452559</v>
      </c>
      <c r="E15" s="147"/>
      <c r="F15" s="136">
        <v>10404919</v>
      </c>
      <c r="G15" s="146">
        <f t="shared" si="1"/>
        <v>1.5976290512308935</v>
      </c>
      <c r="H15" s="39"/>
      <c r="I15" s="72"/>
      <c r="J15" s="72"/>
      <c r="K15" s="72"/>
      <c r="L15" s="72"/>
      <c r="M15" s="72"/>
      <c r="N15" s="73"/>
    </row>
    <row r="16" spans="2:14" ht="18" customHeight="1">
      <c r="B16" s="140">
        <v>2005</v>
      </c>
      <c r="C16" s="141">
        <v>11052962.199999999</v>
      </c>
      <c r="D16" s="142">
        <f t="shared" si="0"/>
        <v>2.9169374418098974</v>
      </c>
      <c r="E16" s="148"/>
      <c r="F16" s="141">
        <v>11164770</v>
      </c>
      <c r="G16" s="142">
        <f t="shared" si="1"/>
        <v>7.3028055288080571</v>
      </c>
      <c r="H16" s="39"/>
      <c r="I16" s="72"/>
      <c r="J16" s="72"/>
      <c r="K16" s="72"/>
      <c r="L16" s="72"/>
      <c r="M16" s="72"/>
      <c r="N16" s="73"/>
    </row>
    <row r="17" spans="2:14">
      <c r="B17" s="135">
        <v>2006</v>
      </c>
      <c r="C17" s="136">
        <v>11132120.800000001</v>
      </c>
      <c r="D17" s="146">
        <f t="shared" si="0"/>
        <v>0.71617543394838989</v>
      </c>
      <c r="E17" s="147"/>
      <c r="F17" s="136">
        <v>11695228</v>
      </c>
      <c r="G17" s="146">
        <f t="shared" si="1"/>
        <v>4.7511771402366554</v>
      </c>
      <c r="H17" s="39"/>
      <c r="I17" s="72"/>
      <c r="J17" s="72"/>
      <c r="K17" s="72"/>
      <c r="L17" s="72"/>
      <c r="M17" s="72"/>
      <c r="N17" s="73"/>
    </row>
    <row r="18" spans="2:14">
      <c r="B18" s="140">
        <v>2007</v>
      </c>
      <c r="C18" s="141">
        <v>11811731.800000001</v>
      </c>
      <c r="D18" s="142">
        <f t="shared" si="0"/>
        <v>6.1049553109412891</v>
      </c>
      <c r="E18" s="148"/>
      <c r="F18" s="141">
        <v>11895675</v>
      </c>
      <c r="G18" s="142">
        <f t="shared" si="1"/>
        <v>1.7139212677170552</v>
      </c>
      <c r="H18" s="39"/>
      <c r="I18" s="72"/>
      <c r="J18" s="72"/>
      <c r="K18" s="72"/>
      <c r="L18" s="72"/>
      <c r="M18" s="72"/>
      <c r="N18" s="73"/>
    </row>
    <row r="19" spans="2:14" ht="18" customHeight="1">
      <c r="B19" s="135">
        <v>2008</v>
      </c>
      <c r="C19" s="136">
        <v>11845293.699999999</v>
      </c>
      <c r="D19" s="146">
        <f t="shared" si="0"/>
        <v>0.28414038320780793</v>
      </c>
      <c r="E19" s="147"/>
      <c r="F19" s="136">
        <v>11657266</v>
      </c>
      <c r="G19" s="146">
        <f t="shared" si="1"/>
        <v>-2.0041653794341219</v>
      </c>
      <c r="H19" s="39"/>
      <c r="I19" s="75"/>
      <c r="J19" s="75"/>
      <c r="K19" s="75"/>
      <c r="L19" s="72"/>
      <c r="M19" s="72"/>
      <c r="N19" s="73"/>
    </row>
    <row r="20" spans="2:14" ht="18" customHeight="1">
      <c r="B20" s="140">
        <v>2009</v>
      </c>
      <c r="C20" s="141">
        <v>11869486.699999999</v>
      </c>
      <c r="D20" s="142">
        <f t="shared" si="0"/>
        <v>0.20424145329549748</v>
      </c>
      <c r="E20" s="151"/>
      <c r="F20" s="141">
        <v>11670482</v>
      </c>
      <c r="G20" s="142">
        <f t="shared" si="1"/>
        <v>0.11337135139577324</v>
      </c>
      <c r="H20" s="39"/>
      <c r="I20" s="75"/>
      <c r="J20" s="75"/>
      <c r="K20" s="75"/>
      <c r="L20" s="72"/>
      <c r="M20" s="72"/>
      <c r="N20" s="73"/>
    </row>
    <row r="21" spans="2:14" ht="18" customHeight="1">
      <c r="B21" s="135">
        <v>2010</v>
      </c>
      <c r="C21" s="136">
        <v>12011080.6</v>
      </c>
      <c r="D21" s="146">
        <f t="shared" si="0"/>
        <v>1.1929235322366585</v>
      </c>
      <c r="E21" s="147"/>
      <c r="F21" s="136">
        <v>11964241</v>
      </c>
      <c r="G21" s="146">
        <f t="shared" si="1"/>
        <v>2.5171111184610884</v>
      </c>
      <c r="H21" s="39"/>
      <c r="I21" s="75"/>
      <c r="J21" s="75"/>
      <c r="K21" s="75"/>
      <c r="L21" s="72"/>
      <c r="M21" s="72"/>
      <c r="N21" s="73"/>
    </row>
    <row r="22" spans="2:14" ht="18" customHeight="1">
      <c r="B22" s="140">
        <v>2011</v>
      </c>
      <c r="C22" s="141">
        <v>11884109.699999999</v>
      </c>
      <c r="D22" s="142">
        <f t="shared" si="0"/>
        <v>-1.0571147112275674</v>
      </c>
      <c r="E22" s="151"/>
      <c r="F22" s="141">
        <v>11916432</v>
      </c>
      <c r="G22" s="142">
        <f t="shared" si="1"/>
        <v>-0.39959910536740278</v>
      </c>
      <c r="H22" s="54"/>
      <c r="I22" s="75"/>
      <c r="J22" s="75"/>
      <c r="K22" s="75"/>
      <c r="L22" s="72"/>
      <c r="M22" s="72"/>
      <c r="N22" s="73"/>
    </row>
    <row r="23" spans="2:14" ht="18" customHeight="1">
      <c r="B23" s="135">
        <v>2012</v>
      </c>
      <c r="C23" s="136">
        <v>11877702.9</v>
      </c>
      <c r="D23" s="146">
        <f t="shared" si="0"/>
        <v>-5.3910643386259574E-2</v>
      </c>
      <c r="E23" s="147"/>
      <c r="F23" s="136">
        <v>11711382</v>
      </c>
      <c r="G23" s="146">
        <f t="shared" si="1"/>
        <v>-1.7207331859066539</v>
      </c>
      <c r="H23" s="39"/>
      <c r="I23" s="75"/>
      <c r="J23" s="75"/>
      <c r="K23" s="75"/>
      <c r="L23" s="72"/>
      <c r="M23" s="72"/>
      <c r="N23" s="73"/>
    </row>
    <row r="24" spans="2:14" ht="18" customHeight="1">
      <c r="B24" s="140">
        <v>2013</v>
      </c>
      <c r="C24" s="141">
        <v>11778921.800000001</v>
      </c>
      <c r="D24" s="142">
        <f t="shared" si="0"/>
        <v>-0.83165154770792948</v>
      </c>
      <c r="E24" s="151"/>
      <c r="F24" s="141">
        <v>11812890</v>
      </c>
      <c r="G24" s="142">
        <f t="shared" si="1"/>
        <v>0.86674655476185469</v>
      </c>
      <c r="H24" s="39"/>
      <c r="I24" s="72"/>
      <c r="J24" s="72"/>
      <c r="K24" s="72"/>
      <c r="L24" s="72"/>
      <c r="M24" s="72"/>
      <c r="N24" s="73"/>
    </row>
    <row r="25" spans="2:14" ht="18" customHeight="1">
      <c r="B25" s="150">
        <v>2014</v>
      </c>
      <c r="C25" s="136">
        <v>11667956.199999999</v>
      </c>
      <c r="D25" s="146">
        <f t="shared" si="0"/>
        <v>-0.94206924779822787</v>
      </c>
      <c r="E25" s="152"/>
      <c r="F25" s="136">
        <v>12006290</v>
      </c>
      <c r="G25" s="146">
        <f t="shared" si="1"/>
        <v>1.6371946238388744</v>
      </c>
      <c r="H25" s="39"/>
      <c r="I25" s="72"/>
      <c r="J25" s="72"/>
      <c r="K25" s="72"/>
      <c r="L25" s="72"/>
      <c r="M25" s="72"/>
      <c r="N25" s="73"/>
    </row>
    <row r="26" spans="2:14" ht="18" customHeight="1">
      <c r="B26" s="140">
        <v>2015</v>
      </c>
      <c r="C26" s="141">
        <v>12211129</v>
      </c>
      <c r="D26" s="142">
        <f t="shared" si="0"/>
        <v>4.6552523054551811</v>
      </c>
      <c r="E26" s="151"/>
      <c r="F26" s="141">
        <v>11906325</v>
      </c>
      <c r="G26" s="142">
        <f t="shared" si="1"/>
        <v>-0.83260524275192427</v>
      </c>
      <c r="H26" s="39"/>
      <c r="I26" s="72"/>
      <c r="J26" s="72"/>
      <c r="K26" s="72"/>
      <c r="L26" s="72"/>
      <c r="M26" s="72"/>
      <c r="N26" s="73"/>
    </row>
    <row r="27" spans="2:14" ht="18" customHeight="1">
      <c r="B27" s="135">
        <v>2016</v>
      </c>
      <c r="C27" s="136">
        <v>12006942.300000001</v>
      </c>
      <c r="D27" s="146">
        <f t="shared" si="0"/>
        <v>-1.6721361309015674</v>
      </c>
      <c r="E27" s="152"/>
      <c r="F27" s="136">
        <v>11897775</v>
      </c>
      <c r="G27" s="146">
        <f t="shared" si="1"/>
        <v>-7.1810571271991988E-2</v>
      </c>
      <c r="H27" s="39"/>
      <c r="I27" s="72"/>
      <c r="J27" s="72"/>
      <c r="K27" s="72"/>
      <c r="L27" s="72"/>
      <c r="M27" s="72"/>
      <c r="N27" s="73"/>
    </row>
    <row r="28" spans="2:14" ht="18" customHeight="1">
      <c r="B28" s="140">
        <v>2017</v>
      </c>
      <c r="C28" s="141">
        <v>12181387.699999999</v>
      </c>
      <c r="D28" s="142">
        <f t="shared" si="0"/>
        <v>1.4528711443878473</v>
      </c>
      <c r="E28" s="140"/>
      <c r="F28" s="141">
        <v>11597633</v>
      </c>
      <c r="G28" s="142">
        <f t="shared" si="1"/>
        <v>-2.5226733569932192</v>
      </c>
      <c r="H28" s="39"/>
      <c r="I28" s="72"/>
      <c r="J28" s="72"/>
      <c r="K28" s="72"/>
      <c r="L28" s="72"/>
      <c r="M28" s="72"/>
      <c r="N28" s="73"/>
    </row>
    <row r="29" spans="2:14" ht="18" customHeight="1">
      <c r="B29" s="135">
        <v>2018</v>
      </c>
      <c r="C29" s="136">
        <v>12263311</v>
      </c>
      <c r="D29" s="146">
        <f t="shared" si="0"/>
        <v>0.67252846734367344</v>
      </c>
      <c r="E29" s="152"/>
      <c r="F29" s="136">
        <v>11549703</v>
      </c>
      <c r="G29" s="146">
        <f t="shared" si="1"/>
        <v>-0.41327398444148045</v>
      </c>
      <c r="H29" s="39"/>
      <c r="I29" s="72"/>
      <c r="J29" s="72"/>
      <c r="K29" s="72"/>
      <c r="L29" s="72"/>
      <c r="M29" s="72"/>
      <c r="N29" s="73"/>
    </row>
    <row r="30" spans="2:14" ht="18" customHeight="1">
      <c r="B30" s="140">
        <v>2019</v>
      </c>
      <c r="C30" s="141">
        <v>12367718</v>
      </c>
      <c r="D30" s="142">
        <f t="shared" si="0"/>
        <v>0.85137692422543965</v>
      </c>
      <c r="E30" s="140"/>
      <c r="F30" s="141">
        <v>11247434</v>
      </c>
      <c r="G30" s="142">
        <f>((F30-F29)/F29)*100</f>
        <v>-2.6171149162883234</v>
      </c>
      <c r="H30" s="39"/>
      <c r="I30" s="72"/>
      <c r="J30" s="72"/>
      <c r="K30" s="72"/>
      <c r="L30" s="72"/>
      <c r="M30" s="72"/>
      <c r="N30" s="73"/>
    </row>
    <row r="31" spans="2:14" ht="16.5" thickBot="1">
      <c r="B31" s="135">
        <v>2020</v>
      </c>
      <c r="C31" s="136">
        <v>11511598</v>
      </c>
      <c r="D31" s="146">
        <f t="shared" si="0"/>
        <v>-6.9222147529560418</v>
      </c>
      <c r="E31" s="152"/>
      <c r="F31" s="136"/>
      <c r="G31" s="146"/>
      <c r="H31" s="39"/>
      <c r="I31" s="72"/>
      <c r="J31" s="72"/>
      <c r="K31" s="72"/>
      <c r="L31" s="72"/>
      <c r="M31" s="72"/>
      <c r="N31" s="73"/>
    </row>
    <row r="32" spans="2:14" ht="43.5" customHeight="1">
      <c r="B32" s="267" t="s">
        <v>186</v>
      </c>
      <c r="C32" s="267"/>
      <c r="D32" s="267"/>
      <c r="E32" s="267"/>
      <c r="F32" s="267"/>
      <c r="G32" s="267"/>
      <c r="H32" s="39"/>
      <c r="I32" s="72"/>
      <c r="J32" s="72"/>
      <c r="K32" s="72"/>
      <c r="L32" s="72"/>
      <c r="M32" s="72"/>
      <c r="N32" s="73"/>
    </row>
    <row r="33" spans="2:14" s="76" customFormat="1" ht="16.5" customHeight="1">
      <c r="B33" s="268"/>
      <c r="C33" s="268"/>
      <c r="D33" s="268"/>
      <c r="E33" s="268"/>
      <c r="F33" s="268"/>
      <c r="G33" s="268"/>
      <c r="I33" s="77"/>
      <c r="J33" s="77"/>
      <c r="K33" s="77"/>
      <c r="L33" s="72"/>
      <c r="M33" s="72"/>
      <c r="N33" s="73"/>
    </row>
    <row r="34" spans="2:14" s="76" customFormat="1" ht="20.25" customHeight="1">
      <c r="B34" s="261"/>
      <c r="C34" s="261"/>
      <c r="D34" s="261"/>
      <c r="E34" s="261"/>
      <c r="F34" s="261"/>
      <c r="G34" s="261"/>
      <c r="I34" s="72"/>
      <c r="J34" s="72"/>
      <c r="K34" s="72"/>
      <c r="L34" s="72"/>
      <c r="M34" s="78"/>
      <c r="N34" s="73"/>
    </row>
    <row r="35" spans="2:14" ht="35.25" customHeight="1">
      <c r="B35" s="261"/>
      <c r="C35" s="261"/>
      <c r="D35" s="261"/>
      <c r="E35" s="261"/>
      <c r="F35" s="261"/>
      <c r="G35" s="261"/>
      <c r="I35" s="72"/>
      <c r="J35" s="72"/>
      <c r="K35" s="72"/>
      <c r="L35" s="72"/>
      <c r="M35" s="72"/>
      <c r="N35" s="73"/>
    </row>
    <row r="36" spans="2:14">
      <c r="B36" s="261"/>
      <c r="C36" s="261"/>
      <c r="D36" s="261"/>
      <c r="E36" s="261"/>
      <c r="F36" s="261"/>
      <c r="G36" s="261"/>
      <c r="I36" s="72"/>
      <c r="J36" s="72"/>
      <c r="K36" s="72"/>
      <c r="L36" s="72"/>
      <c r="M36" s="72"/>
      <c r="N36" s="73"/>
    </row>
    <row r="37" spans="2:14">
      <c r="B37" s="261"/>
      <c r="C37" s="261"/>
      <c r="D37" s="261"/>
      <c r="E37" s="261"/>
      <c r="F37" s="261"/>
      <c r="G37" s="261"/>
      <c r="I37" s="72"/>
      <c r="J37" s="72"/>
      <c r="K37" s="72"/>
      <c r="L37" s="72"/>
      <c r="M37" s="72"/>
      <c r="N37" s="73"/>
    </row>
    <row r="38" spans="2:14">
      <c r="I38" s="72"/>
      <c r="J38" s="72"/>
      <c r="K38" s="72"/>
      <c r="L38" s="72"/>
      <c r="M38" s="72"/>
      <c r="N38" s="73"/>
    </row>
    <row r="39" spans="2:14">
      <c r="I39" s="72"/>
      <c r="J39" s="72"/>
      <c r="K39" s="72"/>
      <c r="L39" s="72"/>
      <c r="M39" s="72"/>
      <c r="N39" s="73"/>
    </row>
    <row r="40" spans="2:14">
      <c r="I40" s="72"/>
      <c r="J40" s="72"/>
      <c r="K40" s="72"/>
      <c r="L40" s="72"/>
      <c r="M40" s="72"/>
      <c r="N40" s="73"/>
    </row>
    <row r="41" spans="2:14">
      <c r="I41" s="72"/>
      <c r="J41" s="72"/>
      <c r="K41" s="72"/>
      <c r="L41" s="72"/>
      <c r="M41" s="72"/>
      <c r="N41" s="73"/>
    </row>
    <row r="42" spans="2:14">
      <c r="I42" s="72"/>
      <c r="J42" s="72"/>
      <c r="K42" s="72"/>
      <c r="L42" s="72"/>
      <c r="M42" s="72"/>
      <c r="N42" s="73"/>
    </row>
    <row r="43" spans="2:14">
      <c r="I43" s="72"/>
      <c r="J43" s="72"/>
      <c r="K43" s="72"/>
      <c r="L43" s="72"/>
      <c r="M43" s="72"/>
      <c r="N43" s="73"/>
    </row>
    <row r="44" spans="2:14">
      <c r="I44" s="72"/>
      <c r="J44" s="72"/>
      <c r="K44" s="72"/>
      <c r="L44" s="72"/>
      <c r="M44" s="72"/>
      <c r="N44" s="73"/>
    </row>
    <row r="45" spans="2:14">
      <c r="I45" s="72"/>
      <c r="J45" s="72"/>
      <c r="K45" s="72"/>
      <c r="L45" s="72"/>
      <c r="M45" s="72"/>
      <c r="N45" s="73"/>
    </row>
    <row r="46" spans="2:14">
      <c r="I46" s="72"/>
      <c r="J46" s="72"/>
      <c r="K46" s="72"/>
      <c r="L46" s="72"/>
      <c r="M46" s="72"/>
      <c r="N46" s="73"/>
    </row>
    <row r="47" spans="2:14">
      <c r="I47" s="72"/>
      <c r="J47" s="72"/>
      <c r="K47" s="72"/>
      <c r="L47" s="72"/>
      <c r="M47" s="72"/>
      <c r="N47" s="73"/>
    </row>
    <row r="48" spans="2:14">
      <c r="I48" s="72"/>
      <c r="J48" s="72"/>
      <c r="K48" s="72"/>
      <c r="L48" s="72"/>
      <c r="M48" s="72"/>
      <c r="N48" s="73"/>
    </row>
    <row r="49" spans="9:14">
      <c r="I49" s="72"/>
      <c r="J49" s="72"/>
      <c r="K49" s="72"/>
      <c r="L49" s="72"/>
      <c r="M49" s="72"/>
      <c r="N49" s="73"/>
    </row>
    <row r="50" spans="9:14">
      <c r="I50" s="72"/>
      <c r="J50" s="72"/>
      <c r="K50" s="72"/>
      <c r="L50" s="72"/>
      <c r="M50" s="72"/>
      <c r="N50" s="73"/>
    </row>
    <row r="51" spans="9:14">
      <c r="I51" s="72"/>
      <c r="J51" s="72"/>
      <c r="K51" s="72"/>
      <c r="L51" s="72"/>
      <c r="M51" s="72"/>
      <c r="N51" s="73"/>
    </row>
    <row r="52" spans="9:14">
      <c r="I52" s="72"/>
      <c r="J52" s="78"/>
      <c r="K52" s="78"/>
      <c r="L52" s="78"/>
      <c r="M52" s="78"/>
      <c r="N52" s="73"/>
    </row>
    <row r="53" spans="9:14">
      <c r="I53" s="72"/>
      <c r="J53" s="72"/>
      <c r="K53" s="72"/>
      <c r="L53" s="72"/>
      <c r="M53" s="72"/>
      <c r="N53" s="73"/>
    </row>
    <row r="54" spans="9:14">
      <c r="I54" s="72"/>
      <c r="J54" s="72"/>
      <c r="K54" s="72"/>
      <c r="L54" s="78"/>
      <c r="M54" s="78"/>
      <c r="N54" s="73"/>
    </row>
    <row r="55" spans="9:14">
      <c r="I55" s="72"/>
      <c r="J55" s="72"/>
      <c r="K55" s="72"/>
      <c r="L55" s="72"/>
      <c r="M55" s="72"/>
      <c r="N55" s="73"/>
    </row>
    <row r="56" spans="9:14">
      <c r="I56" s="72"/>
      <c r="J56" s="72"/>
      <c r="K56" s="72"/>
      <c r="L56" s="72"/>
      <c r="M56" s="72"/>
      <c r="N56" s="73"/>
    </row>
    <row r="57" spans="9:14">
      <c r="I57" s="72"/>
      <c r="J57" s="72"/>
      <c r="K57" s="72"/>
      <c r="L57" s="72"/>
      <c r="M57" s="78"/>
      <c r="N57" s="73"/>
    </row>
    <row r="58" spans="9:14">
      <c r="I58" s="72"/>
      <c r="J58" s="72"/>
      <c r="K58" s="72"/>
      <c r="L58" s="72"/>
      <c r="M58" s="72"/>
      <c r="N58" s="73"/>
    </row>
    <row r="59" spans="9:14">
      <c r="I59" s="72"/>
      <c r="J59" s="72"/>
      <c r="K59" s="72"/>
      <c r="L59" s="72"/>
      <c r="M59" s="72"/>
      <c r="N59" s="73"/>
    </row>
    <row r="60" spans="9:14">
      <c r="I60" s="72"/>
      <c r="J60" s="78"/>
      <c r="K60" s="78"/>
      <c r="L60" s="78"/>
      <c r="M60" s="78"/>
      <c r="N60" s="73"/>
    </row>
    <row r="61" spans="9:14">
      <c r="I61" s="72"/>
      <c r="J61" s="72"/>
      <c r="K61" s="72"/>
      <c r="L61" s="72"/>
      <c r="M61" s="72"/>
      <c r="N61" s="73"/>
    </row>
    <row r="62" spans="9:14">
      <c r="I62" s="72"/>
      <c r="J62" s="72"/>
      <c r="K62" s="72"/>
      <c r="L62" s="72"/>
      <c r="M62" s="72"/>
      <c r="N62" s="73"/>
    </row>
    <row r="63" spans="9:14">
      <c r="I63" s="72"/>
      <c r="J63" s="72"/>
      <c r="K63" s="72"/>
      <c r="L63" s="72"/>
      <c r="M63" s="72"/>
      <c r="N63" s="73"/>
    </row>
    <row r="64" spans="9:14">
      <c r="I64" s="72"/>
      <c r="J64" s="72"/>
      <c r="K64" s="72"/>
      <c r="L64" s="72"/>
      <c r="M64" s="72"/>
      <c r="N64" s="73"/>
    </row>
    <row r="65" spans="9:14">
      <c r="I65" s="72"/>
      <c r="J65" s="78"/>
      <c r="K65" s="78"/>
      <c r="L65" s="78"/>
      <c r="M65" s="78"/>
      <c r="N65" s="2"/>
    </row>
    <row r="66" spans="9:14">
      <c r="I66" s="72"/>
      <c r="J66" s="78"/>
      <c r="K66" s="78"/>
      <c r="L66" s="78"/>
      <c r="M66" s="78"/>
      <c r="N66" s="79"/>
    </row>
    <row r="67" spans="9:14">
      <c r="I67" s="72"/>
      <c r="J67" s="78"/>
      <c r="K67" s="78"/>
      <c r="L67" s="78"/>
      <c r="M67" s="78"/>
      <c r="N67" s="2"/>
    </row>
    <row r="68" spans="9:14">
      <c r="I68" s="72"/>
      <c r="J68" s="78"/>
      <c r="K68" s="78"/>
      <c r="L68" s="78"/>
      <c r="M68" s="78"/>
      <c r="N68" s="2"/>
    </row>
    <row r="69" spans="9:14">
      <c r="I69" s="72"/>
      <c r="J69" s="78"/>
      <c r="K69" s="78"/>
      <c r="L69" s="78"/>
      <c r="M69" s="78"/>
      <c r="N69" s="2"/>
    </row>
    <row r="70" spans="9:14">
      <c r="I70" s="72"/>
      <c r="J70" s="78"/>
      <c r="K70" s="78"/>
      <c r="L70" s="78"/>
      <c r="M70" s="78"/>
      <c r="N70" s="2"/>
    </row>
    <row r="71" spans="9:14">
      <c r="I71" s="72"/>
      <c r="J71" s="78"/>
      <c r="K71" s="78"/>
      <c r="L71" s="78"/>
      <c r="M71" s="78"/>
      <c r="N71" s="2"/>
    </row>
    <row r="72" spans="9:14">
      <c r="I72" s="72"/>
      <c r="J72" s="78"/>
      <c r="K72" s="78"/>
      <c r="L72" s="78"/>
      <c r="M72" s="78"/>
      <c r="N72" s="2"/>
    </row>
    <row r="73" spans="9:14">
      <c r="I73" s="72"/>
      <c r="J73" s="78"/>
      <c r="K73" s="78"/>
      <c r="L73" s="78"/>
      <c r="M73" s="78"/>
      <c r="N73" s="2"/>
    </row>
    <row r="74" spans="9:14">
      <c r="I74" s="72"/>
      <c r="J74" s="78"/>
      <c r="K74" s="78"/>
      <c r="L74" s="72"/>
      <c r="M74" s="78"/>
      <c r="N74" s="2"/>
    </row>
    <row r="75" spans="9:14">
      <c r="I75" s="72"/>
      <c r="J75" s="78"/>
      <c r="K75" s="78"/>
      <c r="L75" s="78"/>
      <c r="M75" s="78"/>
      <c r="N75" s="2"/>
    </row>
    <row r="76" spans="9:14">
      <c r="I76" s="72"/>
      <c r="J76" s="78"/>
      <c r="K76" s="78"/>
      <c r="L76" s="78"/>
      <c r="M76" s="78"/>
      <c r="N76" s="2"/>
    </row>
    <row r="77" spans="9:14">
      <c r="I77" s="72"/>
      <c r="J77" s="72"/>
      <c r="K77" s="72"/>
      <c r="L77" s="78"/>
      <c r="M77" s="78"/>
      <c r="N77" s="2"/>
    </row>
    <row r="78" spans="9:14">
      <c r="I78" s="72"/>
      <c r="J78" s="72"/>
      <c r="K78" s="72"/>
      <c r="L78" s="72"/>
      <c r="M78" s="72"/>
      <c r="N78" s="2"/>
    </row>
    <row r="79" spans="9:14">
      <c r="I79" s="72"/>
      <c r="J79" s="72"/>
      <c r="K79" s="72"/>
      <c r="L79" s="72"/>
      <c r="M79" s="72"/>
      <c r="N79" s="2"/>
    </row>
    <row r="80" spans="9:14">
      <c r="I80" s="72"/>
      <c r="J80" s="72"/>
      <c r="K80" s="72"/>
      <c r="L80" s="72"/>
      <c r="M80" s="72"/>
      <c r="N80" s="2"/>
    </row>
    <row r="81" spans="9:14">
      <c r="I81" s="72"/>
      <c r="J81" s="78"/>
      <c r="K81" s="78"/>
      <c r="L81" s="78"/>
      <c r="M81" s="78"/>
      <c r="N81" s="2"/>
    </row>
    <row r="82" spans="9:14">
      <c r="I82" s="72"/>
      <c r="J82" s="72"/>
      <c r="K82" s="78"/>
      <c r="L82" s="78"/>
      <c r="M82" s="78"/>
      <c r="N82" s="2"/>
    </row>
    <row r="83" spans="9:14">
      <c r="I83" s="72"/>
      <c r="J83" s="78"/>
      <c r="K83" s="78"/>
      <c r="L83" s="78"/>
      <c r="M83" s="78"/>
      <c r="N83" s="2"/>
    </row>
    <row r="84" spans="9:14">
      <c r="I84" s="72"/>
      <c r="J84" s="72"/>
      <c r="K84" s="72"/>
      <c r="L84" s="72"/>
      <c r="M84" s="72"/>
      <c r="N84" s="2"/>
    </row>
    <row r="85" spans="9:14">
      <c r="I85"/>
      <c r="J85" s="80"/>
      <c r="K85" s="80"/>
      <c r="L85" s="80"/>
      <c r="M85" s="80"/>
    </row>
    <row r="86" spans="9:14">
      <c r="I86"/>
      <c r="J86"/>
      <c r="K86"/>
      <c r="L86"/>
      <c r="M86"/>
    </row>
    <row r="87" spans="9:14">
      <c r="I87"/>
      <c r="J87" s="80"/>
      <c r="K87" s="80"/>
      <c r="L87" s="80"/>
      <c r="M87" s="80"/>
    </row>
    <row r="88" spans="9:14">
      <c r="I88"/>
      <c r="J88"/>
      <c r="K88" s="80"/>
      <c r="L88"/>
      <c r="M88" s="80"/>
    </row>
    <row r="89" spans="9:14">
      <c r="I89"/>
      <c r="J89"/>
      <c r="K89"/>
      <c r="L89"/>
      <c r="M89"/>
    </row>
    <row r="90" spans="9:14">
      <c r="I90"/>
      <c r="J90" s="80"/>
      <c r="K90" s="80"/>
      <c r="L90" s="80"/>
      <c r="M90" s="80"/>
    </row>
    <row r="91" spans="9:14">
      <c r="I91"/>
      <c r="J91"/>
      <c r="K91"/>
      <c r="L91"/>
      <c r="M91"/>
    </row>
    <row r="92" spans="9:14">
      <c r="I92"/>
      <c r="J92"/>
      <c r="K92"/>
      <c r="L92"/>
      <c r="M92"/>
    </row>
    <row r="93" spans="9:14">
      <c r="I93"/>
      <c r="J93"/>
      <c r="K93"/>
      <c r="L93"/>
      <c r="M93"/>
    </row>
    <row r="94" spans="9:14">
      <c r="I94"/>
      <c r="J94" s="80"/>
      <c r="K94" s="80"/>
      <c r="L94" s="80"/>
      <c r="M94" s="80"/>
    </row>
    <row r="95" spans="9:14">
      <c r="I95"/>
      <c r="J95"/>
      <c r="K95" s="80"/>
      <c r="L95"/>
      <c r="M95" s="80"/>
    </row>
    <row r="96" spans="9:14">
      <c r="I96"/>
      <c r="J96"/>
      <c r="K96"/>
      <c r="L96"/>
      <c r="M96"/>
    </row>
    <row r="97" spans="9:13">
      <c r="I97"/>
      <c r="J97"/>
      <c r="K97"/>
      <c r="L97" s="80"/>
      <c r="M97" s="80"/>
    </row>
    <row r="98" spans="9:13">
      <c r="I98"/>
      <c r="J98"/>
      <c r="K98"/>
      <c r="L98"/>
      <c r="M98"/>
    </row>
    <row r="99" spans="9:13">
      <c r="I99"/>
      <c r="J99"/>
      <c r="K99"/>
      <c r="L99"/>
      <c r="M99"/>
    </row>
    <row r="100" spans="9:13">
      <c r="I100"/>
      <c r="J100"/>
      <c r="K100"/>
      <c r="L100"/>
      <c r="M100" s="80"/>
    </row>
    <row r="101" spans="9:13">
      <c r="I101"/>
      <c r="J101"/>
      <c r="K101"/>
      <c r="L101"/>
      <c r="M101"/>
    </row>
    <row r="102" spans="9:13">
      <c r="I102"/>
      <c r="J102"/>
      <c r="K102"/>
      <c r="L102"/>
      <c r="M102"/>
    </row>
    <row r="103" spans="9:13">
      <c r="I103"/>
      <c r="J103"/>
      <c r="K103"/>
      <c r="L103"/>
      <c r="M103"/>
    </row>
    <row r="104" spans="9:13">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s="8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row r="119" spans="9:13">
      <c r="I119"/>
      <c r="J119" s="80"/>
      <c r="K119" s="80"/>
      <c r="L119"/>
      <c r="M119" s="80"/>
    </row>
    <row r="120" spans="9:13">
      <c r="I120"/>
      <c r="J120"/>
      <c r="K120"/>
      <c r="L120"/>
      <c r="M120"/>
    </row>
    <row r="121" spans="9:13">
      <c r="I121"/>
      <c r="J121" s="80"/>
      <c r="K121" s="80"/>
      <c r="L121" s="80"/>
      <c r="M121" s="80"/>
    </row>
    <row r="122" spans="9:13">
      <c r="I122"/>
      <c r="J122"/>
      <c r="K122"/>
      <c r="L122"/>
      <c r="M122"/>
    </row>
    <row r="123" spans="9:13">
      <c r="I123"/>
      <c r="J123"/>
      <c r="K123"/>
      <c r="L123"/>
      <c r="M123" s="80"/>
    </row>
    <row r="124" spans="9:13">
      <c r="I124"/>
      <c r="J124"/>
      <c r="K124"/>
      <c r="L124"/>
      <c r="M124"/>
    </row>
    <row r="125" spans="9:13">
      <c r="I125"/>
      <c r="J125"/>
      <c r="K125"/>
      <c r="L125"/>
      <c r="M125"/>
    </row>
    <row r="126" spans="9:13">
      <c r="I126"/>
      <c r="J126"/>
      <c r="K126"/>
      <c r="L126"/>
      <c r="M126"/>
    </row>
    <row r="127" spans="9:13">
      <c r="I127"/>
      <c r="J127"/>
      <c r="K127"/>
      <c r="L127"/>
      <c r="M127"/>
    </row>
    <row r="128" spans="9:13">
      <c r="I128"/>
      <c r="J128"/>
      <c r="K128"/>
      <c r="L128"/>
      <c r="M128"/>
    </row>
    <row r="129" spans="9:13">
      <c r="I129"/>
      <c r="J129"/>
      <c r="K129"/>
      <c r="L129"/>
      <c r="M129"/>
    </row>
    <row r="130" spans="9:13">
      <c r="I130"/>
      <c r="J130"/>
      <c r="K130"/>
      <c r="L130"/>
      <c r="M130"/>
    </row>
    <row r="131" spans="9:13">
      <c r="I131"/>
      <c r="J131"/>
      <c r="K131"/>
      <c r="L131"/>
      <c r="M131"/>
    </row>
    <row r="132" spans="9:13">
      <c r="I132"/>
      <c r="J132" s="80"/>
      <c r="K132"/>
      <c r="L132"/>
      <c r="M132" s="80"/>
    </row>
    <row r="133" spans="9:13">
      <c r="I133"/>
      <c r="J133"/>
      <c r="K133"/>
      <c r="L133"/>
      <c r="M133"/>
    </row>
    <row r="134" spans="9:13">
      <c r="I134"/>
      <c r="J134"/>
      <c r="K134"/>
      <c r="L134"/>
      <c r="M134"/>
    </row>
    <row r="135" spans="9:13">
      <c r="I135"/>
      <c r="J135" s="80"/>
      <c r="K135" s="80"/>
      <c r="L135" s="80"/>
      <c r="M135" s="80"/>
    </row>
    <row r="136" spans="9:13">
      <c r="I136"/>
      <c r="J136"/>
      <c r="K136"/>
      <c r="L136"/>
      <c r="M136"/>
    </row>
    <row r="137" spans="9:13">
      <c r="I137"/>
      <c r="J137"/>
      <c r="K137"/>
      <c r="L137"/>
      <c r="M137"/>
    </row>
    <row r="138" spans="9:13">
      <c r="I138"/>
      <c r="J138"/>
      <c r="K138"/>
      <c r="L138"/>
      <c r="M138"/>
    </row>
    <row r="139" spans="9:13">
      <c r="I139"/>
      <c r="J139"/>
      <c r="K139"/>
      <c r="L139"/>
      <c r="M139"/>
    </row>
    <row r="140" spans="9:13">
      <c r="I140"/>
      <c r="J140"/>
      <c r="K140"/>
      <c r="L140"/>
      <c r="M140"/>
    </row>
    <row r="141" spans="9:13">
      <c r="I141"/>
      <c r="J141"/>
      <c r="K141"/>
      <c r="L141"/>
      <c r="M141"/>
    </row>
    <row r="142" spans="9:13">
      <c r="I142"/>
      <c r="J142"/>
      <c r="K142"/>
      <c r="L142"/>
      <c r="M142"/>
    </row>
    <row r="143" spans="9:13">
      <c r="I143"/>
      <c r="J143"/>
      <c r="K143"/>
      <c r="L143"/>
      <c r="M143"/>
    </row>
    <row r="144" spans="9:13">
      <c r="I144"/>
      <c r="J144"/>
      <c r="K144"/>
      <c r="L144"/>
      <c r="M144"/>
    </row>
    <row r="145" spans="9:13">
      <c r="I145"/>
      <c r="J145"/>
      <c r="K145"/>
      <c r="L145"/>
      <c r="M145"/>
    </row>
    <row r="146" spans="9:13">
      <c r="I146"/>
      <c r="J146" s="80"/>
      <c r="K146" s="80"/>
      <c r="L146" s="80"/>
      <c r="M146" s="80"/>
    </row>
    <row r="147" spans="9:13">
      <c r="I147"/>
      <c r="J147"/>
      <c r="K147"/>
      <c r="L147"/>
      <c r="M147"/>
    </row>
    <row r="148" spans="9:13">
      <c r="I148"/>
      <c r="J148"/>
      <c r="K148"/>
      <c r="L148"/>
      <c r="M148"/>
    </row>
    <row r="149" spans="9:13">
      <c r="I149"/>
      <c r="J149"/>
      <c r="K149"/>
      <c r="L149"/>
      <c r="M149"/>
    </row>
    <row r="150" spans="9:13">
      <c r="I150"/>
      <c r="J150"/>
      <c r="K150"/>
      <c r="L150"/>
      <c r="M150"/>
    </row>
    <row r="151" spans="9:13">
      <c r="I151"/>
      <c r="J151"/>
      <c r="K151"/>
      <c r="L151"/>
      <c r="M151"/>
    </row>
    <row r="152" spans="9:13">
      <c r="I152"/>
      <c r="J152"/>
      <c r="K152"/>
      <c r="L152"/>
      <c r="M152"/>
    </row>
    <row r="153" spans="9:13">
      <c r="I153"/>
      <c r="J153" s="80"/>
      <c r="K153" s="80"/>
      <c r="L153" s="80"/>
      <c r="M153" s="80"/>
    </row>
    <row r="154" spans="9:13">
      <c r="I154"/>
      <c r="J154"/>
      <c r="K154"/>
      <c r="L154"/>
      <c r="M154"/>
    </row>
    <row r="155" spans="9:13">
      <c r="I155"/>
      <c r="J155"/>
      <c r="K155"/>
      <c r="L155"/>
      <c r="M155"/>
    </row>
    <row r="156" spans="9:13">
      <c r="I156"/>
      <c r="J156"/>
      <c r="K156"/>
      <c r="L156"/>
      <c r="M156"/>
    </row>
    <row r="157" spans="9:13">
      <c r="I157"/>
      <c r="J157" s="80"/>
      <c r="K157" s="80"/>
      <c r="L157" s="80"/>
      <c r="M157" s="80"/>
    </row>
    <row r="158" spans="9:13">
      <c r="I158"/>
      <c r="J158"/>
      <c r="K158"/>
      <c r="L158"/>
      <c r="M158"/>
    </row>
    <row r="159" spans="9:13">
      <c r="I159"/>
      <c r="J159"/>
      <c r="K159"/>
      <c r="L159"/>
      <c r="M159"/>
    </row>
    <row r="160" spans="9:13">
      <c r="I160"/>
      <c r="J160"/>
      <c r="K160"/>
      <c r="L160"/>
      <c r="M160" s="80"/>
    </row>
    <row r="161" spans="9:13">
      <c r="I161"/>
      <c r="J161"/>
      <c r="K161"/>
      <c r="L161" s="80"/>
      <c r="M161" s="80"/>
    </row>
    <row r="162" spans="9:13">
      <c r="I162"/>
      <c r="J162" s="80"/>
      <c r="K162" s="80"/>
      <c r="L162" s="80"/>
      <c r="M162" s="80"/>
    </row>
    <row r="163" spans="9:13">
      <c r="I163"/>
      <c r="J163" s="80"/>
      <c r="K163" s="80"/>
      <c r="L163" s="80"/>
      <c r="M163" s="80"/>
    </row>
    <row r="164" spans="9:13">
      <c r="I164"/>
      <c r="J164"/>
      <c r="K164"/>
      <c r="L164"/>
      <c r="M164"/>
    </row>
    <row r="165" spans="9:13">
      <c r="I165"/>
      <c r="J165"/>
      <c r="K165"/>
      <c r="L165"/>
      <c r="M165"/>
    </row>
    <row r="166" spans="9:13">
      <c r="I166"/>
      <c r="J166"/>
      <c r="K166" s="80"/>
      <c r="L166"/>
      <c r="M166" s="80"/>
    </row>
    <row r="167" spans="9:13">
      <c r="I167"/>
      <c r="J167" s="80"/>
      <c r="K167" s="80"/>
      <c r="L167" s="80"/>
      <c r="M167" s="80"/>
    </row>
    <row r="168" spans="9:13">
      <c r="I168"/>
      <c r="J168"/>
      <c r="K168"/>
      <c r="L168"/>
      <c r="M168"/>
    </row>
    <row r="169" spans="9:13">
      <c r="I169"/>
      <c r="J169"/>
      <c r="K169"/>
      <c r="L169" s="80"/>
      <c r="M169" s="80"/>
    </row>
    <row r="170" spans="9:13">
      <c r="I170"/>
      <c r="J170"/>
      <c r="K170"/>
      <c r="L170"/>
      <c r="M170"/>
    </row>
    <row r="171" spans="9:13">
      <c r="I171"/>
      <c r="J171"/>
      <c r="K171"/>
      <c r="L171"/>
      <c r="M171"/>
    </row>
    <row r="172" spans="9:13">
      <c r="I172"/>
      <c r="J172"/>
      <c r="K172"/>
      <c r="L172"/>
      <c r="M172"/>
    </row>
    <row r="173" spans="9:13">
      <c r="I173"/>
      <c r="J173"/>
      <c r="K173"/>
      <c r="L173"/>
      <c r="M173"/>
    </row>
    <row r="174" spans="9:13">
      <c r="I174"/>
      <c r="J174"/>
      <c r="K174"/>
      <c r="L174"/>
      <c r="M174"/>
    </row>
    <row r="175" spans="9:13">
      <c r="I175"/>
      <c r="J175"/>
      <c r="K175"/>
      <c r="L175"/>
      <c r="M175"/>
    </row>
    <row r="176" spans="9:13">
      <c r="I176"/>
      <c r="J176" s="80"/>
      <c r="K176" s="80"/>
      <c r="L176"/>
      <c r="M176" s="80"/>
    </row>
    <row r="177" spans="9:13">
      <c r="I177"/>
      <c r="J177"/>
      <c r="K177"/>
      <c r="L177"/>
      <c r="M177"/>
    </row>
    <row r="178" spans="9:13">
      <c r="I178" t="s">
        <v>65</v>
      </c>
      <c r="J178" s="80">
        <v>622660</v>
      </c>
      <c r="K178" s="80">
        <v>961479</v>
      </c>
      <c r="L178" s="80">
        <v>968271</v>
      </c>
      <c r="M178" s="80">
        <v>2552410</v>
      </c>
    </row>
    <row r="179" spans="9:13">
      <c r="I179"/>
      <c r="J179" s="80">
        <f>J178-J176</f>
        <v>622660</v>
      </c>
      <c r="K179" s="80">
        <f>K178-K176</f>
        <v>961479</v>
      </c>
      <c r="L179" s="80">
        <f>L178-L176</f>
        <v>968271</v>
      </c>
      <c r="M179" s="80">
        <f>M178-M176</f>
        <v>2552410</v>
      </c>
    </row>
    <row r="180" spans="9:13">
      <c r="I180"/>
      <c r="J180" s="80">
        <f>J178-SUM(J175:J176)</f>
        <v>622660</v>
      </c>
      <c r="K180" s="80">
        <f>K178-SUM(K175:K176)</f>
        <v>961479</v>
      </c>
      <c r="L180" s="80">
        <f>L178-SUM(L175:L176)</f>
        <v>968271</v>
      </c>
      <c r="M180" s="80">
        <f>M178-SUM(M175:M176)</f>
        <v>2552410</v>
      </c>
    </row>
  </sheetData>
  <mergeCells count="10">
    <mergeCell ref="B34:G34"/>
    <mergeCell ref="B35:G35"/>
    <mergeCell ref="B36:G36"/>
    <mergeCell ref="B37:G37"/>
    <mergeCell ref="B3:B4"/>
    <mergeCell ref="C3:D3"/>
    <mergeCell ref="F3:G3"/>
    <mergeCell ref="B32:G32"/>
    <mergeCell ref="B33:G33"/>
    <mergeCell ref="D2:G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G115"/>
  <sheetViews>
    <sheetView showGridLines="0" zoomScale="90" zoomScaleNormal="90" workbookViewId="0">
      <pane ySplit="1" topLeftCell="A86" activePane="bottomLeft" state="frozen"/>
      <selection pane="bottomLeft" activeCell="E27" sqref="E27"/>
    </sheetView>
  </sheetViews>
  <sheetFormatPr baseColWidth="10" defaultRowHeight="15.75"/>
  <cols>
    <col min="1" max="1" width="3.85546875" style="1" customWidth="1"/>
    <col min="2" max="2" width="21.7109375" style="1" customWidth="1"/>
    <col min="3" max="3" width="18.140625" style="1" customWidth="1"/>
    <col min="4" max="4" width="17.28515625" style="1" customWidth="1"/>
    <col min="5" max="5" width="22.140625" style="1" bestFit="1" customWidth="1"/>
    <col min="6" max="6" width="3.42578125" style="2" customWidth="1"/>
    <col min="7" max="7" width="13.7109375" style="3" customWidth="1"/>
    <col min="8" max="8" width="13" style="1" bestFit="1" customWidth="1"/>
    <col min="9" max="9" width="22.5703125" style="3" bestFit="1" customWidth="1"/>
    <col min="10" max="10" width="1" style="2" customWidth="1"/>
    <col min="11" max="11" width="13.28515625" style="1" customWidth="1"/>
    <col min="12" max="12" width="14.42578125" style="1" customWidth="1"/>
    <col min="13" max="13" width="22.140625" style="1" bestFit="1" customWidth="1"/>
    <col min="14" max="14" width="2" style="2" customWidth="1"/>
    <col min="15" max="15" width="16.85546875" style="1" customWidth="1"/>
    <col min="16" max="16" width="14.85546875" style="1" customWidth="1"/>
    <col min="17" max="17" width="23.7109375" style="1" customWidth="1"/>
    <col min="18" max="18" width="1.5703125" style="1" customWidth="1"/>
    <col min="19" max="19" width="18.140625" style="1" customWidth="1"/>
    <col min="20" max="20" width="17.28515625" style="1" customWidth="1"/>
    <col min="21" max="21" width="22.85546875" style="1" bestFit="1" customWidth="1"/>
    <col min="22" max="22" width="4.5703125" style="3" customWidth="1"/>
    <col min="23" max="23" width="13" style="1" bestFit="1" customWidth="1"/>
    <col min="24" max="24" width="17.28515625" style="3" bestFit="1" customWidth="1"/>
    <col min="25" max="25" width="20.5703125" style="1" customWidth="1"/>
    <col min="26" max="26" width="4.5703125" style="1" customWidth="1"/>
    <col min="27" max="27" width="17.28515625" style="1" bestFit="1" customWidth="1"/>
    <col min="28" max="28" width="13.42578125" style="1" customWidth="1"/>
    <col min="29" max="29" width="21.85546875" style="1" customWidth="1"/>
    <col min="30" max="30" width="4.5703125" style="1" customWidth="1"/>
    <col min="31" max="31" width="15.140625" style="1" customWidth="1"/>
    <col min="32" max="32" width="13" style="1" customWidth="1"/>
    <col min="33" max="33" width="21.42578125" style="1" customWidth="1"/>
    <col min="34" max="34" width="11.5703125" style="1" bestFit="1" customWidth="1"/>
    <col min="35" max="35" width="17.28515625" style="1" customWidth="1"/>
    <col min="36" max="36" width="13.5703125" style="1" customWidth="1"/>
    <col min="37" max="43" width="11.5703125" style="1" bestFit="1" customWidth="1"/>
    <col min="44" max="44" width="12.28515625" style="1" bestFit="1" customWidth="1"/>
    <col min="45" max="45" width="11.5703125" style="1" bestFit="1" customWidth="1"/>
    <col min="46" max="46" width="12.28515625" style="1" bestFit="1" customWidth="1"/>
    <col min="47" max="266" width="11.42578125" style="1"/>
    <col min="267" max="267" width="14.7109375" style="1" customWidth="1"/>
    <col min="268" max="268" width="14.7109375" style="1" bestFit="1" customWidth="1"/>
    <col min="269" max="269" width="13.7109375" style="1" customWidth="1"/>
    <col min="270" max="270" width="1.85546875" style="1" customWidth="1"/>
    <col min="271" max="271" width="14.7109375" style="1" customWidth="1"/>
    <col min="272" max="272" width="13.7109375" style="1" customWidth="1"/>
    <col min="273" max="273" width="14.85546875" style="1" customWidth="1"/>
    <col min="274" max="274" width="13" style="1" bestFit="1" customWidth="1"/>
    <col min="275" max="522" width="11.42578125" style="1"/>
    <col min="523" max="523" width="14.7109375" style="1" customWidth="1"/>
    <col min="524" max="524" width="14.7109375" style="1" bestFit="1" customWidth="1"/>
    <col min="525" max="525" width="13.7109375" style="1" customWidth="1"/>
    <col min="526" max="526" width="1.85546875" style="1" customWidth="1"/>
    <col min="527" max="527" width="14.7109375" style="1" customWidth="1"/>
    <col min="528" max="528" width="13.7109375" style="1" customWidth="1"/>
    <col min="529" max="529" width="14.85546875" style="1" customWidth="1"/>
    <col min="530" max="530" width="13" style="1" bestFit="1" customWidth="1"/>
    <col min="531" max="778" width="11.42578125" style="1"/>
    <col min="779" max="779" width="14.7109375" style="1" customWidth="1"/>
    <col min="780" max="780" width="14.7109375" style="1" bestFit="1" customWidth="1"/>
    <col min="781" max="781" width="13.7109375" style="1" customWidth="1"/>
    <col min="782" max="782" width="1.85546875" style="1" customWidth="1"/>
    <col min="783" max="783" width="14.7109375" style="1" customWidth="1"/>
    <col min="784" max="784" width="13.7109375" style="1" customWidth="1"/>
    <col min="785" max="785" width="14.85546875" style="1" customWidth="1"/>
    <col min="786" max="786" width="13" style="1" bestFit="1" customWidth="1"/>
    <col min="787" max="1034" width="11.42578125" style="1"/>
    <col min="1035" max="1035" width="14.7109375" style="1" customWidth="1"/>
    <col min="1036" max="1036" width="14.7109375" style="1" bestFit="1" customWidth="1"/>
    <col min="1037" max="1037" width="13.7109375" style="1" customWidth="1"/>
    <col min="1038" max="1038" width="1.85546875" style="1" customWidth="1"/>
    <col min="1039" max="1039" width="14.7109375" style="1" customWidth="1"/>
    <col min="1040" max="1040" width="13.7109375" style="1" customWidth="1"/>
    <col min="1041" max="1041" width="14.85546875" style="1" customWidth="1"/>
    <col min="1042" max="1042" width="13" style="1" bestFit="1" customWidth="1"/>
    <col min="1043" max="1290" width="11.42578125" style="1"/>
    <col min="1291" max="1291" width="14.7109375" style="1" customWidth="1"/>
    <col min="1292" max="1292" width="14.7109375" style="1" bestFit="1" customWidth="1"/>
    <col min="1293" max="1293" width="13.7109375" style="1" customWidth="1"/>
    <col min="1294" max="1294" width="1.85546875" style="1" customWidth="1"/>
    <col min="1295" max="1295" width="14.7109375" style="1" customWidth="1"/>
    <col min="1296" max="1296" width="13.7109375" style="1" customWidth="1"/>
    <col min="1297" max="1297" width="14.85546875" style="1" customWidth="1"/>
    <col min="1298" max="1298" width="13" style="1" bestFit="1" customWidth="1"/>
    <col min="1299" max="1546" width="11.42578125" style="1"/>
    <col min="1547" max="1547" width="14.7109375" style="1" customWidth="1"/>
    <col min="1548" max="1548" width="14.7109375" style="1" bestFit="1" customWidth="1"/>
    <col min="1549" max="1549" width="13.7109375" style="1" customWidth="1"/>
    <col min="1550" max="1550" width="1.85546875" style="1" customWidth="1"/>
    <col min="1551" max="1551" width="14.7109375" style="1" customWidth="1"/>
    <col min="1552" max="1552" width="13.7109375" style="1" customWidth="1"/>
    <col min="1553" max="1553" width="14.85546875" style="1" customWidth="1"/>
    <col min="1554" max="1554" width="13" style="1" bestFit="1" customWidth="1"/>
    <col min="1555" max="1802" width="11.42578125" style="1"/>
    <col min="1803" max="1803" width="14.7109375" style="1" customWidth="1"/>
    <col min="1804" max="1804" width="14.7109375" style="1" bestFit="1" customWidth="1"/>
    <col min="1805" max="1805" width="13.7109375" style="1" customWidth="1"/>
    <col min="1806" max="1806" width="1.85546875" style="1" customWidth="1"/>
    <col min="1807" max="1807" width="14.7109375" style="1" customWidth="1"/>
    <col min="1808" max="1808" width="13.7109375" style="1" customWidth="1"/>
    <col min="1809" max="1809" width="14.85546875" style="1" customWidth="1"/>
    <col min="1810" max="1810" width="13" style="1" bestFit="1" customWidth="1"/>
    <col min="1811" max="2058" width="11.42578125" style="1"/>
    <col min="2059" max="2059" width="14.7109375" style="1" customWidth="1"/>
    <col min="2060" max="2060" width="14.7109375" style="1" bestFit="1" customWidth="1"/>
    <col min="2061" max="2061" width="13.7109375" style="1" customWidth="1"/>
    <col min="2062" max="2062" width="1.85546875" style="1" customWidth="1"/>
    <col min="2063" max="2063" width="14.7109375" style="1" customWidth="1"/>
    <col min="2064" max="2064" width="13.7109375" style="1" customWidth="1"/>
    <col min="2065" max="2065" width="14.85546875" style="1" customWidth="1"/>
    <col min="2066" max="2066" width="13" style="1" bestFit="1" customWidth="1"/>
    <col min="2067" max="2314" width="11.42578125" style="1"/>
    <col min="2315" max="2315" width="14.7109375" style="1" customWidth="1"/>
    <col min="2316" max="2316" width="14.7109375" style="1" bestFit="1" customWidth="1"/>
    <col min="2317" max="2317" width="13.7109375" style="1" customWidth="1"/>
    <col min="2318" max="2318" width="1.85546875" style="1" customWidth="1"/>
    <col min="2319" max="2319" width="14.7109375" style="1" customWidth="1"/>
    <col min="2320" max="2320" width="13.7109375" style="1" customWidth="1"/>
    <col min="2321" max="2321" width="14.85546875" style="1" customWidth="1"/>
    <col min="2322" max="2322" width="13" style="1" bestFit="1" customWidth="1"/>
    <col min="2323" max="2570" width="11.42578125" style="1"/>
    <col min="2571" max="2571" width="14.7109375" style="1" customWidth="1"/>
    <col min="2572" max="2572" width="14.7109375" style="1" bestFit="1" customWidth="1"/>
    <col min="2573" max="2573" width="13.7109375" style="1" customWidth="1"/>
    <col min="2574" max="2574" width="1.85546875" style="1" customWidth="1"/>
    <col min="2575" max="2575" width="14.7109375" style="1" customWidth="1"/>
    <col min="2576" max="2576" width="13.7109375" style="1" customWidth="1"/>
    <col min="2577" max="2577" width="14.85546875" style="1" customWidth="1"/>
    <col min="2578" max="2578" width="13" style="1" bestFit="1" customWidth="1"/>
    <col min="2579" max="2826" width="11.42578125" style="1"/>
    <col min="2827" max="2827" width="14.7109375" style="1" customWidth="1"/>
    <col min="2828" max="2828" width="14.7109375" style="1" bestFit="1" customWidth="1"/>
    <col min="2829" max="2829" width="13.7109375" style="1" customWidth="1"/>
    <col min="2830" max="2830" width="1.85546875" style="1" customWidth="1"/>
    <col min="2831" max="2831" width="14.7109375" style="1" customWidth="1"/>
    <col min="2832" max="2832" width="13.7109375" style="1" customWidth="1"/>
    <col min="2833" max="2833" width="14.85546875" style="1" customWidth="1"/>
    <col min="2834" max="2834" width="13" style="1" bestFit="1" customWidth="1"/>
    <col min="2835" max="3082" width="11.42578125" style="1"/>
    <col min="3083" max="3083" width="14.7109375" style="1" customWidth="1"/>
    <col min="3084" max="3084" width="14.7109375" style="1" bestFit="1" customWidth="1"/>
    <col min="3085" max="3085" width="13.7109375" style="1" customWidth="1"/>
    <col min="3086" max="3086" width="1.85546875" style="1" customWidth="1"/>
    <col min="3087" max="3087" width="14.7109375" style="1" customWidth="1"/>
    <col min="3088" max="3088" width="13.7109375" style="1" customWidth="1"/>
    <col min="3089" max="3089" width="14.85546875" style="1" customWidth="1"/>
    <col min="3090" max="3090" width="13" style="1" bestFit="1" customWidth="1"/>
    <col min="3091" max="3338" width="11.42578125" style="1"/>
    <col min="3339" max="3339" width="14.7109375" style="1" customWidth="1"/>
    <col min="3340" max="3340" width="14.7109375" style="1" bestFit="1" customWidth="1"/>
    <col min="3341" max="3341" width="13.7109375" style="1" customWidth="1"/>
    <col min="3342" max="3342" width="1.85546875" style="1" customWidth="1"/>
    <col min="3343" max="3343" width="14.7109375" style="1" customWidth="1"/>
    <col min="3344" max="3344" width="13.7109375" style="1" customWidth="1"/>
    <col min="3345" max="3345" width="14.85546875" style="1" customWidth="1"/>
    <col min="3346" max="3346" width="13" style="1" bestFit="1" customWidth="1"/>
    <col min="3347" max="3594" width="11.42578125" style="1"/>
    <col min="3595" max="3595" width="14.7109375" style="1" customWidth="1"/>
    <col min="3596" max="3596" width="14.7109375" style="1" bestFit="1" customWidth="1"/>
    <col min="3597" max="3597" width="13.7109375" style="1" customWidth="1"/>
    <col min="3598" max="3598" width="1.85546875" style="1" customWidth="1"/>
    <col min="3599" max="3599" width="14.7109375" style="1" customWidth="1"/>
    <col min="3600" max="3600" width="13.7109375" style="1" customWidth="1"/>
    <col min="3601" max="3601" width="14.85546875" style="1" customWidth="1"/>
    <col min="3602" max="3602" width="13" style="1" bestFit="1" customWidth="1"/>
    <col min="3603" max="3850" width="11.42578125" style="1"/>
    <col min="3851" max="3851" width="14.7109375" style="1" customWidth="1"/>
    <col min="3852" max="3852" width="14.7109375" style="1" bestFit="1" customWidth="1"/>
    <col min="3853" max="3853" width="13.7109375" style="1" customWidth="1"/>
    <col min="3854" max="3854" width="1.85546875" style="1" customWidth="1"/>
    <col min="3855" max="3855" width="14.7109375" style="1" customWidth="1"/>
    <col min="3856" max="3856" width="13.7109375" style="1" customWidth="1"/>
    <col min="3857" max="3857" width="14.85546875" style="1" customWidth="1"/>
    <col min="3858" max="3858" width="13" style="1" bestFit="1" customWidth="1"/>
    <col min="3859" max="4106" width="11.42578125" style="1"/>
    <col min="4107" max="4107" width="14.7109375" style="1" customWidth="1"/>
    <col min="4108" max="4108" width="14.7109375" style="1" bestFit="1" customWidth="1"/>
    <col min="4109" max="4109" width="13.7109375" style="1" customWidth="1"/>
    <col min="4110" max="4110" width="1.85546875" style="1" customWidth="1"/>
    <col min="4111" max="4111" width="14.7109375" style="1" customWidth="1"/>
    <col min="4112" max="4112" width="13.7109375" style="1" customWidth="1"/>
    <col min="4113" max="4113" width="14.85546875" style="1" customWidth="1"/>
    <col min="4114" max="4114" width="13" style="1" bestFit="1" customWidth="1"/>
    <col min="4115" max="4362" width="11.42578125" style="1"/>
    <col min="4363" max="4363" width="14.7109375" style="1" customWidth="1"/>
    <col min="4364" max="4364" width="14.7109375" style="1" bestFit="1" customWidth="1"/>
    <col min="4365" max="4365" width="13.7109375" style="1" customWidth="1"/>
    <col min="4366" max="4366" width="1.85546875" style="1" customWidth="1"/>
    <col min="4367" max="4367" width="14.7109375" style="1" customWidth="1"/>
    <col min="4368" max="4368" width="13.7109375" style="1" customWidth="1"/>
    <col min="4369" max="4369" width="14.85546875" style="1" customWidth="1"/>
    <col min="4370" max="4370" width="13" style="1" bestFit="1" customWidth="1"/>
    <col min="4371" max="4618" width="11.42578125" style="1"/>
    <col min="4619" max="4619" width="14.7109375" style="1" customWidth="1"/>
    <col min="4620" max="4620" width="14.7109375" style="1" bestFit="1" customWidth="1"/>
    <col min="4621" max="4621" width="13.7109375" style="1" customWidth="1"/>
    <col min="4622" max="4622" width="1.85546875" style="1" customWidth="1"/>
    <col min="4623" max="4623" width="14.7109375" style="1" customWidth="1"/>
    <col min="4624" max="4624" width="13.7109375" style="1" customWidth="1"/>
    <col min="4625" max="4625" width="14.85546875" style="1" customWidth="1"/>
    <col min="4626" max="4626" width="13" style="1" bestFit="1" customWidth="1"/>
    <col min="4627" max="4874" width="11.42578125" style="1"/>
    <col min="4875" max="4875" width="14.7109375" style="1" customWidth="1"/>
    <col min="4876" max="4876" width="14.7109375" style="1" bestFit="1" customWidth="1"/>
    <col min="4877" max="4877" width="13.7109375" style="1" customWidth="1"/>
    <col min="4878" max="4878" width="1.85546875" style="1" customWidth="1"/>
    <col min="4879" max="4879" width="14.7109375" style="1" customWidth="1"/>
    <col min="4880" max="4880" width="13.7109375" style="1" customWidth="1"/>
    <col min="4881" max="4881" width="14.85546875" style="1" customWidth="1"/>
    <col min="4882" max="4882" width="13" style="1" bestFit="1" customWidth="1"/>
    <col min="4883" max="5130" width="11.42578125" style="1"/>
    <col min="5131" max="5131" width="14.7109375" style="1" customWidth="1"/>
    <col min="5132" max="5132" width="14.7109375" style="1" bestFit="1" customWidth="1"/>
    <col min="5133" max="5133" width="13.7109375" style="1" customWidth="1"/>
    <col min="5134" max="5134" width="1.85546875" style="1" customWidth="1"/>
    <col min="5135" max="5135" width="14.7109375" style="1" customWidth="1"/>
    <col min="5136" max="5136" width="13.7109375" style="1" customWidth="1"/>
    <col min="5137" max="5137" width="14.85546875" style="1" customWidth="1"/>
    <col min="5138" max="5138" width="13" style="1" bestFit="1" customWidth="1"/>
    <col min="5139" max="5386" width="11.42578125" style="1"/>
    <col min="5387" max="5387" width="14.7109375" style="1" customWidth="1"/>
    <col min="5388" max="5388" width="14.7109375" style="1" bestFit="1" customWidth="1"/>
    <col min="5389" max="5389" width="13.7109375" style="1" customWidth="1"/>
    <col min="5390" max="5390" width="1.85546875" style="1" customWidth="1"/>
    <col min="5391" max="5391" width="14.7109375" style="1" customWidth="1"/>
    <col min="5392" max="5392" width="13.7109375" style="1" customWidth="1"/>
    <col min="5393" max="5393" width="14.85546875" style="1" customWidth="1"/>
    <col min="5394" max="5394" width="13" style="1" bestFit="1" customWidth="1"/>
    <col min="5395" max="5642" width="11.42578125" style="1"/>
    <col min="5643" max="5643" width="14.7109375" style="1" customWidth="1"/>
    <col min="5644" max="5644" width="14.7109375" style="1" bestFit="1" customWidth="1"/>
    <col min="5645" max="5645" width="13.7109375" style="1" customWidth="1"/>
    <col min="5646" max="5646" width="1.85546875" style="1" customWidth="1"/>
    <col min="5647" max="5647" width="14.7109375" style="1" customWidth="1"/>
    <col min="5648" max="5648" width="13.7109375" style="1" customWidth="1"/>
    <col min="5649" max="5649" width="14.85546875" style="1" customWidth="1"/>
    <col min="5650" max="5650" width="13" style="1" bestFit="1" customWidth="1"/>
    <col min="5651" max="5898" width="11.42578125" style="1"/>
    <col min="5899" max="5899" width="14.7109375" style="1" customWidth="1"/>
    <col min="5900" max="5900" width="14.7109375" style="1" bestFit="1" customWidth="1"/>
    <col min="5901" max="5901" width="13.7109375" style="1" customWidth="1"/>
    <col min="5902" max="5902" width="1.85546875" style="1" customWidth="1"/>
    <col min="5903" max="5903" width="14.7109375" style="1" customWidth="1"/>
    <col min="5904" max="5904" width="13.7109375" style="1" customWidth="1"/>
    <col min="5905" max="5905" width="14.85546875" style="1" customWidth="1"/>
    <col min="5906" max="5906" width="13" style="1" bestFit="1" customWidth="1"/>
    <col min="5907" max="6154" width="11.42578125" style="1"/>
    <col min="6155" max="6155" width="14.7109375" style="1" customWidth="1"/>
    <col min="6156" max="6156" width="14.7109375" style="1" bestFit="1" customWidth="1"/>
    <col min="6157" max="6157" width="13.7109375" style="1" customWidth="1"/>
    <col min="6158" max="6158" width="1.85546875" style="1" customWidth="1"/>
    <col min="6159" max="6159" width="14.7109375" style="1" customWidth="1"/>
    <col min="6160" max="6160" width="13.7109375" style="1" customWidth="1"/>
    <col min="6161" max="6161" width="14.85546875" style="1" customWidth="1"/>
    <col min="6162" max="6162" width="13" style="1" bestFit="1" customWidth="1"/>
    <col min="6163" max="6410" width="11.42578125" style="1"/>
    <col min="6411" max="6411" width="14.7109375" style="1" customWidth="1"/>
    <col min="6412" max="6412" width="14.7109375" style="1" bestFit="1" customWidth="1"/>
    <col min="6413" max="6413" width="13.7109375" style="1" customWidth="1"/>
    <col min="6414" max="6414" width="1.85546875" style="1" customWidth="1"/>
    <col min="6415" max="6415" width="14.7109375" style="1" customWidth="1"/>
    <col min="6416" max="6416" width="13.7109375" style="1" customWidth="1"/>
    <col min="6417" max="6417" width="14.85546875" style="1" customWidth="1"/>
    <col min="6418" max="6418" width="13" style="1" bestFit="1" customWidth="1"/>
    <col min="6419" max="6666" width="11.42578125" style="1"/>
    <col min="6667" max="6667" width="14.7109375" style="1" customWidth="1"/>
    <col min="6668" max="6668" width="14.7109375" style="1" bestFit="1" customWidth="1"/>
    <col min="6669" max="6669" width="13.7109375" style="1" customWidth="1"/>
    <col min="6670" max="6670" width="1.85546875" style="1" customWidth="1"/>
    <col min="6671" max="6671" width="14.7109375" style="1" customWidth="1"/>
    <col min="6672" max="6672" width="13.7109375" style="1" customWidth="1"/>
    <col min="6673" max="6673" width="14.85546875" style="1" customWidth="1"/>
    <col min="6674" max="6674" width="13" style="1" bestFit="1" customWidth="1"/>
    <col min="6675" max="6922" width="11.42578125" style="1"/>
    <col min="6923" max="6923" width="14.7109375" style="1" customWidth="1"/>
    <col min="6924" max="6924" width="14.7109375" style="1" bestFit="1" customWidth="1"/>
    <col min="6925" max="6925" width="13.7109375" style="1" customWidth="1"/>
    <col min="6926" max="6926" width="1.85546875" style="1" customWidth="1"/>
    <col min="6927" max="6927" width="14.7109375" style="1" customWidth="1"/>
    <col min="6928" max="6928" width="13.7109375" style="1" customWidth="1"/>
    <col min="6929" max="6929" width="14.85546875" style="1" customWidth="1"/>
    <col min="6930" max="6930" width="13" style="1" bestFit="1" customWidth="1"/>
    <col min="6931" max="7178" width="11.42578125" style="1"/>
    <col min="7179" max="7179" width="14.7109375" style="1" customWidth="1"/>
    <col min="7180" max="7180" width="14.7109375" style="1" bestFit="1" customWidth="1"/>
    <col min="7181" max="7181" width="13.7109375" style="1" customWidth="1"/>
    <col min="7182" max="7182" width="1.85546875" style="1" customWidth="1"/>
    <col min="7183" max="7183" width="14.7109375" style="1" customWidth="1"/>
    <col min="7184" max="7184" width="13.7109375" style="1" customWidth="1"/>
    <col min="7185" max="7185" width="14.85546875" style="1" customWidth="1"/>
    <col min="7186" max="7186" width="13" style="1" bestFit="1" customWidth="1"/>
    <col min="7187" max="7434" width="11.42578125" style="1"/>
    <col min="7435" max="7435" width="14.7109375" style="1" customWidth="1"/>
    <col min="7436" max="7436" width="14.7109375" style="1" bestFit="1" customWidth="1"/>
    <col min="7437" max="7437" width="13.7109375" style="1" customWidth="1"/>
    <col min="7438" max="7438" width="1.85546875" style="1" customWidth="1"/>
    <col min="7439" max="7439" width="14.7109375" style="1" customWidth="1"/>
    <col min="7440" max="7440" width="13.7109375" style="1" customWidth="1"/>
    <col min="7441" max="7441" width="14.85546875" style="1" customWidth="1"/>
    <col min="7442" max="7442" width="13" style="1" bestFit="1" customWidth="1"/>
    <col min="7443" max="7690" width="11.42578125" style="1"/>
    <col min="7691" max="7691" width="14.7109375" style="1" customWidth="1"/>
    <col min="7692" max="7692" width="14.7109375" style="1" bestFit="1" customWidth="1"/>
    <col min="7693" max="7693" width="13.7109375" style="1" customWidth="1"/>
    <col min="7694" max="7694" width="1.85546875" style="1" customWidth="1"/>
    <col min="7695" max="7695" width="14.7109375" style="1" customWidth="1"/>
    <col min="7696" max="7696" width="13.7109375" style="1" customWidth="1"/>
    <col min="7697" max="7697" width="14.85546875" style="1" customWidth="1"/>
    <col min="7698" max="7698" width="13" style="1" bestFit="1" customWidth="1"/>
    <col min="7699" max="7946" width="11.42578125" style="1"/>
    <col min="7947" max="7947" width="14.7109375" style="1" customWidth="1"/>
    <col min="7948" max="7948" width="14.7109375" style="1" bestFit="1" customWidth="1"/>
    <col min="7949" max="7949" width="13.7109375" style="1" customWidth="1"/>
    <col min="7950" max="7950" width="1.85546875" style="1" customWidth="1"/>
    <col min="7951" max="7951" width="14.7109375" style="1" customWidth="1"/>
    <col min="7952" max="7952" width="13.7109375" style="1" customWidth="1"/>
    <col min="7953" max="7953" width="14.85546875" style="1" customWidth="1"/>
    <col min="7954" max="7954" width="13" style="1" bestFit="1" customWidth="1"/>
    <col min="7955" max="8202" width="11.42578125" style="1"/>
    <col min="8203" max="8203" width="14.7109375" style="1" customWidth="1"/>
    <col min="8204" max="8204" width="14.7109375" style="1" bestFit="1" customWidth="1"/>
    <col min="8205" max="8205" width="13.7109375" style="1" customWidth="1"/>
    <col min="8206" max="8206" width="1.85546875" style="1" customWidth="1"/>
    <col min="8207" max="8207" width="14.7109375" style="1" customWidth="1"/>
    <col min="8208" max="8208" width="13.7109375" style="1" customWidth="1"/>
    <col min="8209" max="8209" width="14.85546875" style="1" customWidth="1"/>
    <col min="8210" max="8210" width="13" style="1" bestFit="1" customWidth="1"/>
    <col min="8211" max="8458" width="11.42578125" style="1"/>
    <col min="8459" max="8459" width="14.7109375" style="1" customWidth="1"/>
    <col min="8460" max="8460" width="14.7109375" style="1" bestFit="1" customWidth="1"/>
    <col min="8461" max="8461" width="13.7109375" style="1" customWidth="1"/>
    <col min="8462" max="8462" width="1.85546875" style="1" customWidth="1"/>
    <col min="8463" max="8463" width="14.7109375" style="1" customWidth="1"/>
    <col min="8464" max="8464" width="13.7109375" style="1" customWidth="1"/>
    <col min="8465" max="8465" width="14.85546875" style="1" customWidth="1"/>
    <col min="8466" max="8466" width="13" style="1" bestFit="1" customWidth="1"/>
    <col min="8467" max="8714" width="11.42578125" style="1"/>
    <col min="8715" max="8715" width="14.7109375" style="1" customWidth="1"/>
    <col min="8716" max="8716" width="14.7109375" style="1" bestFit="1" customWidth="1"/>
    <col min="8717" max="8717" width="13.7109375" style="1" customWidth="1"/>
    <col min="8718" max="8718" width="1.85546875" style="1" customWidth="1"/>
    <col min="8719" max="8719" width="14.7109375" style="1" customWidth="1"/>
    <col min="8720" max="8720" width="13.7109375" style="1" customWidth="1"/>
    <col min="8721" max="8721" width="14.85546875" style="1" customWidth="1"/>
    <col min="8722" max="8722" width="13" style="1" bestFit="1" customWidth="1"/>
    <col min="8723" max="8970" width="11.42578125" style="1"/>
    <col min="8971" max="8971" width="14.7109375" style="1" customWidth="1"/>
    <col min="8972" max="8972" width="14.7109375" style="1" bestFit="1" customWidth="1"/>
    <col min="8973" max="8973" width="13.7109375" style="1" customWidth="1"/>
    <col min="8974" max="8974" width="1.85546875" style="1" customWidth="1"/>
    <col min="8975" max="8975" width="14.7109375" style="1" customWidth="1"/>
    <col min="8976" max="8976" width="13.7109375" style="1" customWidth="1"/>
    <col min="8977" max="8977" width="14.85546875" style="1" customWidth="1"/>
    <col min="8978" max="8978" width="13" style="1" bestFit="1" customWidth="1"/>
    <col min="8979" max="9226" width="11.42578125" style="1"/>
    <col min="9227" max="9227" width="14.7109375" style="1" customWidth="1"/>
    <col min="9228" max="9228" width="14.7109375" style="1" bestFit="1" customWidth="1"/>
    <col min="9229" max="9229" width="13.7109375" style="1" customWidth="1"/>
    <col min="9230" max="9230" width="1.85546875" style="1" customWidth="1"/>
    <col min="9231" max="9231" width="14.7109375" style="1" customWidth="1"/>
    <col min="9232" max="9232" width="13.7109375" style="1" customWidth="1"/>
    <col min="9233" max="9233" width="14.85546875" style="1" customWidth="1"/>
    <col min="9234" max="9234" width="13" style="1" bestFit="1" customWidth="1"/>
    <col min="9235" max="9482" width="11.42578125" style="1"/>
    <col min="9483" max="9483" width="14.7109375" style="1" customWidth="1"/>
    <col min="9484" max="9484" width="14.7109375" style="1" bestFit="1" customWidth="1"/>
    <col min="9485" max="9485" width="13.7109375" style="1" customWidth="1"/>
    <col min="9486" max="9486" width="1.85546875" style="1" customWidth="1"/>
    <col min="9487" max="9487" width="14.7109375" style="1" customWidth="1"/>
    <col min="9488" max="9488" width="13.7109375" style="1" customWidth="1"/>
    <col min="9489" max="9489" width="14.85546875" style="1" customWidth="1"/>
    <col min="9490" max="9490" width="13" style="1" bestFit="1" customWidth="1"/>
    <col min="9491" max="9738" width="11.42578125" style="1"/>
    <col min="9739" max="9739" width="14.7109375" style="1" customWidth="1"/>
    <col min="9740" max="9740" width="14.7109375" style="1" bestFit="1" customWidth="1"/>
    <col min="9741" max="9741" width="13.7109375" style="1" customWidth="1"/>
    <col min="9742" max="9742" width="1.85546875" style="1" customWidth="1"/>
    <col min="9743" max="9743" width="14.7109375" style="1" customWidth="1"/>
    <col min="9744" max="9744" width="13.7109375" style="1" customWidth="1"/>
    <col min="9745" max="9745" width="14.85546875" style="1" customWidth="1"/>
    <col min="9746" max="9746" width="13" style="1" bestFit="1" customWidth="1"/>
    <col min="9747" max="9994" width="11.42578125" style="1"/>
    <col min="9995" max="9995" width="14.7109375" style="1" customWidth="1"/>
    <col min="9996" max="9996" width="14.7109375" style="1" bestFit="1" customWidth="1"/>
    <col min="9997" max="9997" width="13.7109375" style="1" customWidth="1"/>
    <col min="9998" max="9998" width="1.85546875" style="1" customWidth="1"/>
    <col min="9999" max="9999" width="14.7109375" style="1" customWidth="1"/>
    <col min="10000" max="10000" width="13.7109375" style="1" customWidth="1"/>
    <col min="10001" max="10001" width="14.85546875" style="1" customWidth="1"/>
    <col min="10002" max="10002" width="13" style="1" bestFit="1" customWidth="1"/>
    <col min="10003" max="10250" width="11.42578125" style="1"/>
    <col min="10251" max="10251" width="14.7109375" style="1" customWidth="1"/>
    <col min="10252" max="10252" width="14.7109375" style="1" bestFit="1" customWidth="1"/>
    <col min="10253" max="10253" width="13.7109375" style="1" customWidth="1"/>
    <col min="10254" max="10254" width="1.85546875" style="1" customWidth="1"/>
    <col min="10255" max="10255" width="14.7109375" style="1" customWidth="1"/>
    <col min="10256" max="10256" width="13.7109375" style="1" customWidth="1"/>
    <col min="10257" max="10257" width="14.85546875" style="1" customWidth="1"/>
    <col min="10258" max="10258" width="13" style="1" bestFit="1" customWidth="1"/>
    <col min="10259" max="10506" width="11.42578125" style="1"/>
    <col min="10507" max="10507" width="14.7109375" style="1" customWidth="1"/>
    <col min="10508" max="10508" width="14.7109375" style="1" bestFit="1" customWidth="1"/>
    <col min="10509" max="10509" width="13.7109375" style="1" customWidth="1"/>
    <col min="10510" max="10510" width="1.85546875" style="1" customWidth="1"/>
    <col min="10511" max="10511" width="14.7109375" style="1" customWidth="1"/>
    <col min="10512" max="10512" width="13.7109375" style="1" customWidth="1"/>
    <col min="10513" max="10513" width="14.85546875" style="1" customWidth="1"/>
    <col min="10514" max="10514" width="13" style="1" bestFit="1" customWidth="1"/>
    <col min="10515" max="10762" width="11.42578125" style="1"/>
    <col min="10763" max="10763" width="14.7109375" style="1" customWidth="1"/>
    <col min="10764" max="10764" width="14.7109375" style="1" bestFit="1" customWidth="1"/>
    <col min="10765" max="10765" width="13.7109375" style="1" customWidth="1"/>
    <col min="10766" max="10766" width="1.85546875" style="1" customWidth="1"/>
    <col min="10767" max="10767" width="14.7109375" style="1" customWidth="1"/>
    <col min="10768" max="10768" width="13.7109375" style="1" customWidth="1"/>
    <col min="10769" max="10769" width="14.85546875" style="1" customWidth="1"/>
    <col min="10770" max="10770" width="13" style="1" bestFit="1" customWidth="1"/>
    <col min="10771" max="11018" width="11.42578125" style="1"/>
    <col min="11019" max="11019" width="14.7109375" style="1" customWidth="1"/>
    <col min="11020" max="11020" width="14.7109375" style="1" bestFit="1" customWidth="1"/>
    <col min="11021" max="11021" width="13.7109375" style="1" customWidth="1"/>
    <col min="11022" max="11022" width="1.85546875" style="1" customWidth="1"/>
    <col min="11023" max="11023" width="14.7109375" style="1" customWidth="1"/>
    <col min="11024" max="11024" width="13.7109375" style="1" customWidth="1"/>
    <col min="11025" max="11025" width="14.85546875" style="1" customWidth="1"/>
    <col min="11026" max="11026" width="13" style="1" bestFit="1" customWidth="1"/>
    <col min="11027" max="11274" width="11.42578125" style="1"/>
    <col min="11275" max="11275" width="14.7109375" style="1" customWidth="1"/>
    <col min="11276" max="11276" width="14.7109375" style="1" bestFit="1" customWidth="1"/>
    <col min="11277" max="11277" width="13.7109375" style="1" customWidth="1"/>
    <col min="11278" max="11278" width="1.85546875" style="1" customWidth="1"/>
    <col min="11279" max="11279" width="14.7109375" style="1" customWidth="1"/>
    <col min="11280" max="11280" width="13.7109375" style="1" customWidth="1"/>
    <col min="11281" max="11281" width="14.85546875" style="1" customWidth="1"/>
    <col min="11282" max="11282" width="13" style="1" bestFit="1" customWidth="1"/>
    <col min="11283" max="11530" width="11.42578125" style="1"/>
    <col min="11531" max="11531" width="14.7109375" style="1" customWidth="1"/>
    <col min="11532" max="11532" width="14.7109375" style="1" bestFit="1" customWidth="1"/>
    <col min="11533" max="11533" width="13.7109375" style="1" customWidth="1"/>
    <col min="11534" max="11534" width="1.85546875" style="1" customWidth="1"/>
    <col min="11535" max="11535" width="14.7109375" style="1" customWidth="1"/>
    <col min="11536" max="11536" width="13.7109375" style="1" customWidth="1"/>
    <col min="11537" max="11537" width="14.85546875" style="1" customWidth="1"/>
    <col min="11538" max="11538" width="13" style="1" bestFit="1" customWidth="1"/>
    <col min="11539" max="11786" width="11.42578125" style="1"/>
    <col min="11787" max="11787" width="14.7109375" style="1" customWidth="1"/>
    <col min="11788" max="11788" width="14.7109375" style="1" bestFit="1" customWidth="1"/>
    <col min="11789" max="11789" width="13.7109375" style="1" customWidth="1"/>
    <col min="11790" max="11790" width="1.85546875" style="1" customWidth="1"/>
    <col min="11791" max="11791" width="14.7109375" style="1" customWidth="1"/>
    <col min="11792" max="11792" width="13.7109375" style="1" customWidth="1"/>
    <col min="11793" max="11793" width="14.85546875" style="1" customWidth="1"/>
    <col min="11794" max="11794" width="13" style="1" bestFit="1" customWidth="1"/>
    <col min="11795" max="12042" width="11.42578125" style="1"/>
    <col min="12043" max="12043" width="14.7109375" style="1" customWidth="1"/>
    <col min="12044" max="12044" width="14.7109375" style="1" bestFit="1" customWidth="1"/>
    <col min="12045" max="12045" width="13.7109375" style="1" customWidth="1"/>
    <col min="12046" max="12046" width="1.85546875" style="1" customWidth="1"/>
    <col min="12047" max="12047" width="14.7109375" style="1" customWidth="1"/>
    <col min="12048" max="12048" width="13.7109375" style="1" customWidth="1"/>
    <col min="12049" max="12049" width="14.85546875" style="1" customWidth="1"/>
    <col min="12050" max="12050" width="13" style="1" bestFit="1" customWidth="1"/>
    <col min="12051" max="12298" width="11.42578125" style="1"/>
    <col min="12299" max="12299" width="14.7109375" style="1" customWidth="1"/>
    <col min="12300" max="12300" width="14.7109375" style="1" bestFit="1" customWidth="1"/>
    <col min="12301" max="12301" width="13.7109375" style="1" customWidth="1"/>
    <col min="12302" max="12302" width="1.85546875" style="1" customWidth="1"/>
    <col min="12303" max="12303" width="14.7109375" style="1" customWidth="1"/>
    <col min="12304" max="12304" width="13.7109375" style="1" customWidth="1"/>
    <col min="12305" max="12305" width="14.85546875" style="1" customWidth="1"/>
    <col min="12306" max="12306" width="13" style="1" bestFit="1" customWidth="1"/>
    <col min="12307" max="12554" width="11.42578125" style="1"/>
    <col min="12555" max="12555" width="14.7109375" style="1" customWidth="1"/>
    <col min="12556" max="12556" width="14.7109375" style="1" bestFit="1" customWidth="1"/>
    <col min="12557" max="12557" width="13.7109375" style="1" customWidth="1"/>
    <col min="12558" max="12558" width="1.85546875" style="1" customWidth="1"/>
    <col min="12559" max="12559" width="14.7109375" style="1" customWidth="1"/>
    <col min="12560" max="12560" width="13.7109375" style="1" customWidth="1"/>
    <col min="12561" max="12561" width="14.85546875" style="1" customWidth="1"/>
    <col min="12562" max="12562" width="13" style="1" bestFit="1" customWidth="1"/>
    <col min="12563" max="12810" width="11.42578125" style="1"/>
    <col min="12811" max="12811" width="14.7109375" style="1" customWidth="1"/>
    <col min="12812" max="12812" width="14.7109375" style="1" bestFit="1" customWidth="1"/>
    <col min="12813" max="12813" width="13.7109375" style="1" customWidth="1"/>
    <col min="12814" max="12814" width="1.85546875" style="1" customWidth="1"/>
    <col min="12815" max="12815" width="14.7109375" style="1" customWidth="1"/>
    <col min="12816" max="12816" width="13.7109375" style="1" customWidth="1"/>
    <col min="12817" max="12817" width="14.85546875" style="1" customWidth="1"/>
    <col min="12818" max="12818" width="13" style="1" bestFit="1" customWidth="1"/>
    <col min="12819" max="13066" width="11.42578125" style="1"/>
    <col min="13067" max="13067" width="14.7109375" style="1" customWidth="1"/>
    <col min="13068" max="13068" width="14.7109375" style="1" bestFit="1" customWidth="1"/>
    <col min="13069" max="13069" width="13.7109375" style="1" customWidth="1"/>
    <col min="13070" max="13070" width="1.85546875" style="1" customWidth="1"/>
    <col min="13071" max="13071" width="14.7109375" style="1" customWidth="1"/>
    <col min="13072" max="13072" width="13.7109375" style="1" customWidth="1"/>
    <col min="13073" max="13073" width="14.85546875" style="1" customWidth="1"/>
    <col min="13074" max="13074" width="13" style="1" bestFit="1" customWidth="1"/>
    <col min="13075" max="13322" width="11.42578125" style="1"/>
    <col min="13323" max="13323" width="14.7109375" style="1" customWidth="1"/>
    <col min="13324" max="13324" width="14.7109375" style="1" bestFit="1" customWidth="1"/>
    <col min="13325" max="13325" width="13.7109375" style="1" customWidth="1"/>
    <col min="13326" max="13326" width="1.85546875" style="1" customWidth="1"/>
    <col min="13327" max="13327" width="14.7109375" style="1" customWidth="1"/>
    <col min="13328" max="13328" width="13.7109375" style="1" customWidth="1"/>
    <col min="13329" max="13329" width="14.85546875" style="1" customWidth="1"/>
    <col min="13330" max="13330" width="13" style="1" bestFit="1" customWidth="1"/>
    <col min="13331" max="13578" width="11.42578125" style="1"/>
    <col min="13579" max="13579" width="14.7109375" style="1" customWidth="1"/>
    <col min="13580" max="13580" width="14.7109375" style="1" bestFit="1" customWidth="1"/>
    <col min="13581" max="13581" width="13.7109375" style="1" customWidth="1"/>
    <col min="13582" max="13582" width="1.85546875" style="1" customWidth="1"/>
    <col min="13583" max="13583" width="14.7109375" style="1" customWidth="1"/>
    <col min="13584" max="13584" width="13.7109375" style="1" customWidth="1"/>
    <col min="13585" max="13585" width="14.85546875" style="1" customWidth="1"/>
    <col min="13586" max="13586" width="13" style="1" bestFit="1" customWidth="1"/>
    <col min="13587" max="13834" width="11.42578125" style="1"/>
    <col min="13835" max="13835" width="14.7109375" style="1" customWidth="1"/>
    <col min="13836" max="13836" width="14.7109375" style="1" bestFit="1" customWidth="1"/>
    <col min="13837" max="13837" width="13.7109375" style="1" customWidth="1"/>
    <col min="13838" max="13838" width="1.85546875" style="1" customWidth="1"/>
    <col min="13839" max="13839" width="14.7109375" style="1" customWidth="1"/>
    <col min="13840" max="13840" width="13.7109375" style="1" customWidth="1"/>
    <col min="13841" max="13841" width="14.85546875" style="1" customWidth="1"/>
    <col min="13842" max="13842" width="13" style="1" bestFit="1" customWidth="1"/>
    <col min="13843" max="14090" width="11.42578125" style="1"/>
    <col min="14091" max="14091" width="14.7109375" style="1" customWidth="1"/>
    <col min="14092" max="14092" width="14.7109375" style="1" bestFit="1" customWidth="1"/>
    <col min="14093" max="14093" width="13.7109375" style="1" customWidth="1"/>
    <col min="14094" max="14094" width="1.85546875" style="1" customWidth="1"/>
    <col min="14095" max="14095" width="14.7109375" style="1" customWidth="1"/>
    <col min="14096" max="14096" width="13.7109375" style="1" customWidth="1"/>
    <col min="14097" max="14097" width="14.85546875" style="1" customWidth="1"/>
    <col min="14098" max="14098" width="13" style="1" bestFit="1" customWidth="1"/>
    <col min="14099" max="14346" width="11.42578125" style="1"/>
    <col min="14347" max="14347" width="14.7109375" style="1" customWidth="1"/>
    <col min="14348" max="14348" width="14.7109375" style="1" bestFit="1" customWidth="1"/>
    <col min="14349" max="14349" width="13.7109375" style="1" customWidth="1"/>
    <col min="14350" max="14350" width="1.85546875" style="1" customWidth="1"/>
    <col min="14351" max="14351" width="14.7109375" style="1" customWidth="1"/>
    <col min="14352" max="14352" width="13.7109375" style="1" customWidth="1"/>
    <col min="14353" max="14353" width="14.85546875" style="1" customWidth="1"/>
    <col min="14354" max="14354" width="13" style="1" bestFit="1" customWidth="1"/>
    <col min="14355" max="14602" width="11.42578125" style="1"/>
    <col min="14603" max="14603" width="14.7109375" style="1" customWidth="1"/>
    <col min="14604" max="14604" width="14.7109375" style="1" bestFit="1" customWidth="1"/>
    <col min="14605" max="14605" width="13.7109375" style="1" customWidth="1"/>
    <col min="14606" max="14606" width="1.85546875" style="1" customWidth="1"/>
    <col min="14607" max="14607" width="14.7109375" style="1" customWidth="1"/>
    <col min="14608" max="14608" width="13.7109375" style="1" customWidth="1"/>
    <col min="14609" max="14609" width="14.85546875" style="1" customWidth="1"/>
    <col min="14610" max="14610" width="13" style="1" bestFit="1" customWidth="1"/>
    <col min="14611" max="14858" width="11.42578125" style="1"/>
    <col min="14859" max="14859" width="14.7109375" style="1" customWidth="1"/>
    <col min="14860" max="14860" width="14.7109375" style="1" bestFit="1" customWidth="1"/>
    <col min="14861" max="14861" width="13.7109375" style="1" customWidth="1"/>
    <col min="14862" max="14862" width="1.85546875" style="1" customWidth="1"/>
    <col min="14863" max="14863" width="14.7109375" style="1" customWidth="1"/>
    <col min="14864" max="14864" width="13.7109375" style="1" customWidth="1"/>
    <col min="14865" max="14865" width="14.85546875" style="1" customWidth="1"/>
    <col min="14866" max="14866" width="13" style="1" bestFit="1" customWidth="1"/>
    <col min="14867" max="15114" width="11.42578125" style="1"/>
    <col min="15115" max="15115" width="14.7109375" style="1" customWidth="1"/>
    <col min="15116" max="15116" width="14.7109375" style="1" bestFit="1" customWidth="1"/>
    <col min="15117" max="15117" width="13.7109375" style="1" customWidth="1"/>
    <col min="15118" max="15118" width="1.85546875" style="1" customWidth="1"/>
    <col min="15119" max="15119" width="14.7109375" style="1" customWidth="1"/>
    <col min="15120" max="15120" width="13.7109375" style="1" customWidth="1"/>
    <col min="15121" max="15121" width="14.85546875" style="1" customWidth="1"/>
    <col min="15122" max="15122" width="13" style="1" bestFit="1" customWidth="1"/>
    <col min="15123" max="15370" width="11.42578125" style="1"/>
    <col min="15371" max="15371" width="14.7109375" style="1" customWidth="1"/>
    <col min="15372" max="15372" width="14.7109375" style="1" bestFit="1" customWidth="1"/>
    <col min="15373" max="15373" width="13.7109375" style="1" customWidth="1"/>
    <col min="15374" max="15374" width="1.85546875" style="1" customWidth="1"/>
    <col min="15375" max="15375" width="14.7109375" style="1" customWidth="1"/>
    <col min="15376" max="15376" width="13.7109375" style="1" customWidth="1"/>
    <col min="15377" max="15377" width="14.85546875" style="1" customWidth="1"/>
    <col min="15378" max="15378" width="13" style="1" bestFit="1" customWidth="1"/>
    <col min="15379" max="15626" width="11.42578125" style="1"/>
    <col min="15627" max="15627" width="14.7109375" style="1" customWidth="1"/>
    <col min="15628" max="15628" width="14.7109375" style="1" bestFit="1" customWidth="1"/>
    <col min="15629" max="15629" width="13.7109375" style="1" customWidth="1"/>
    <col min="15630" max="15630" width="1.85546875" style="1" customWidth="1"/>
    <col min="15631" max="15631" width="14.7109375" style="1" customWidth="1"/>
    <col min="15632" max="15632" width="13.7109375" style="1" customWidth="1"/>
    <col min="15633" max="15633" width="14.85546875" style="1" customWidth="1"/>
    <col min="15634" max="15634" width="13" style="1" bestFit="1" customWidth="1"/>
    <col min="15635" max="15882" width="11.42578125" style="1"/>
    <col min="15883" max="15883" width="14.7109375" style="1" customWidth="1"/>
    <col min="15884" max="15884" width="14.7109375" style="1" bestFit="1" customWidth="1"/>
    <col min="15885" max="15885" width="13.7109375" style="1" customWidth="1"/>
    <col min="15886" max="15886" width="1.85546875" style="1" customWidth="1"/>
    <col min="15887" max="15887" width="14.7109375" style="1" customWidth="1"/>
    <col min="15888" max="15888" width="13.7109375" style="1" customWidth="1"/>
    <col min="15889" max="15889" width="14.85546875" style="1" customWidth="1"/>
    <col min="15890" max="15890" width="13" style="1" bestFit="1" customWidth="1"/>
    <col min="15891" max="16138" width="11.42578125" style="1"/>
    <col min="16139" max="16139" width="14.7109375" style="1" customWidth="1"/>
    <col min="16140" max="16140" width="14.7109375" style="1" bestFit="1" customWidth="1"/>
    <col min="16141" max="16141" width="13.7109375" style="1" customWidth="1"/>
    <col min="16142" max="16142" width="1.85546875" style="1" customWidth="1"/>
    <col min="16143" max="16143" width="14.7109375" style="1" customWidth="1"/>
    <col min="16144" max="16144" width="13.7109375" style="1" customWidth="1"/>
    <col min="16145" max="16145" width="14.85546875" style="1" customWidth="1"/>
    <col min="16146" max="16146" width="13" style="1" bestFit="1" customWidth="1"/>
    <col min="16147" max="16384" width="11.42578125" style="1"/>
  </cols>
  <sheetData>
    <row r="1" spans="2:44" ht="12" customHeight="1">
      <c r="W1" s="3"/>
    </row>
    <row r="2" spans="2:44" ht="65.25" customHeight="1">
      <c r="E2" s="263" t="s">
        <v>193</v>
      </c>
      <c r="F2" s="263"/>
      <c r="G2" s="263"/>
      <c r="H2" s="263"/>
      <c r="I2" s="263"/>
      <c r="J2" s="263"/>
      <c r="K2" s="263"/>
      <c r="L2" s="263"/>
      <c r="M2" s="263"/>
      <c r="N2" s="263"/>
      <c r="O2" s="263"/>
      <c r="P2" s="263"/>
      <c r="Q2" s="263"/>
      <c r="V2" s="4"/>
      <c r="W2" s="5"/>
      <c r="X2" s="1"/>
      <c r="AC2" s="4"/>
      <c r="AD2" s="4"/>
      <c r="AE2" s="4"/>
      <c r="AF2" s="4"/>
      <c r="AG2" s="4"/>
    </row>
    <row r="3" spans="2:44" s="3" customFormat="1" ht="15.75" customHeight="1">
      <c r="B3" s="6"/>
      <c r="C3" s="6"/>
      <c r="D3" s="6"/>
      <c r="E3" s="7"/>
      <c r="F3" s="8"/>
      <c r="G3" s="7"/>
      <c r="H3" s="7"/>
      <c r="I3" s="7"/>
      <c r="J3" s="8"/>
      <c r="K3" s="7"/>
      <c r="L3" s="7"/>
      <c r="M3" s="7"/>
      <c r="N3" s="8"/>
      <c r="O3" s="7"/>
      <c r="P3" s="7"/>
      <c r="Q3" s="7"/>
      <c r="S3" s="1"/>
      <c r="T3" s="1"/>
      <c r="U3" s="1"/>
      <c r="V3" s="1"/>
      <c r="W3" s="1"/>
      <c r="AC3" s="9"/>
      <c r="AD3" s="9"/>
      <c r="AE3" s="9"/>
      <c r="AF3" s="9"/>
      <c r="AG3" s="10"/>
    </row>
    <row r="4" spans="2:44" ht="27" customHeight="1">
      <c r="B4" s="264" t="s">
        <v>0</v>
      </c>
      <c r="C4" s="264" t="s">
        <v>1</v>
      </c>
      <c r="D4" s="264" t="s">
        <v>2</v>
      </c>
      <c r="E4" s="154" t="s">
        <v>3</v>
      </c>
      <c r="F4" s="155"/>
      <c r="G4" s="264" t="s">
        <v>4</v>
      </c>
      <c r="H4" s="264" t="s">
        <v>5</v>
      </c>
      <c r="I4" s="154" t="s">
        <v>6</v>
      </c>
      <c r="J4" s="155"/>
      <c r="K4" s="264" t="s">
        <v>7</v>
      </c>
      <c r="L4" s="264" t="s">
        <v>5</v>
      </c>
      <c r="M4" s="154" t="s">
        <v>8</v>
      </c>
      <c r="N4" s="156"/>
      <c r="O4" s="264" t="s">
        <v>9</v>
      </c>
      <c r="P4" s="264" t="s">
        <v>5</v>
      </c>
      <c r="Q4" s="157" t="s">
        <v>10</v>
      </c>
      <c r="R4" s="158"/>
      <c r="S4" s="264" t="s">
        <v>11</v>
      </c>
      <c r="T4" s="264" t="s">
        <v>5</v>
      </c>
      <c r="U4" s="157" t="s">
        <v>12</v>
      </c>
      <c r="V4" s="159"/>
      <c r="W4" s="264" t="s">
        <v>153</v>
      </c>
      <c r="X4" s="264" t="s">
        <v>5</v>
      </c>
      <c r="Y4" s="157" t="s">
        <v>152</v>
      </c>
      <c r="AA4" s="264" t="s">
        <v>185</v>
      </c>
      <c r="AB4" s="264" t="s">
        <v>5</v>
      </c>
      <c r="AC4" s="157" t="s">
        <v>184</v>
      </c>
      <c r="AD4" s="11"/>
      <c r="AE4" s="264" t="s">
        <v>183</v>
      </c>
      <c r="AF4" s="264" t="s">
        <v>5</v>
      </c>
      <c r="AG4" s="157" t="s">
        <v>182</v>
      </c>
      <c r="AM4" s="11"/>
      <c r="AN4" s="11"/>
      <c r="AO4" s="11"/>
      <c r="AP4" s="11"/>
      <c r="AQ4" s="11"/>
      <c r="AR4" s="11"/>
    </row>
    <row r="5" spans="2:44" ht="26.25" customHeight="1">
      <c r="B5" s="269"/>
      <c r="C5" s="269"/>
      <c r="D5" s="269"/>
      <c r="E5" s="132" t="s">
        <v>13</v>
      </c>
      <c r="F5" s="160"/>
      <c r="G5" s="269"/>
      <c r="H5" s="269"/>
      <c r="I5" s="132" t="s">
        <v>13</v>
      </c>
      <c r="J5" s="160"/>
      <c r="K5" s="269"/>
      <c r="L5" s="269"/>
      <c r="M5" s="132" t="s">
        <v>13</v>
      </c>
      <c r="N5" s="156"/>
      <c r="O5" s="269"/>
      <c r="P5" s="269"/>
      <c r="Q5" s="132" t="s">
        <v>13</v>
      </c>
      <c r="R5" s="158"/>
      <c r="S5" s="269"/>
      <c r="T5" s="269"/>
      <c r="U5" s="132" t="s">
        <v>13</v>
      </c>
      <c r="V5" s="155"/>
      <c r="W5" s="269"/>
      <c r="X5" s="269"/>
      <c r="Y5" s="132" t="s">
        <v>13</v>
      </c>
      <c r="AA5" s="269"/>
      <c r="AB5" s="269"/>
      <c r="AC5" s="132" t="s">
        <v>13</v>
      </c>
      <c r="AD5" s="11"/>
      <c r="AE5" s="269"/>
      <c r="AF5" s="269"/>
      <c r="AG5" s="132" t="s">
        <v>13</v>
      </c>
      <c r="AM5" s="11"/>
      <c r="AN5" s="11"/>
      <c r="AO5" s="11"/>
      <c r="AP5" s="11"/>
      <c r="AQ5" s="11"/>
      <c r="AR5" s="11"/>
    </row>
    <row r="6" spans="2:44" ht="18" customHeight="1">
      <c r="B6" s="161" t="s">
        <v>14</v>
      </c>
      <c r="C6" s="111">
        <v>1</v>
      </c>
      <c r="D6" s="112">
        <v>6471077</v>
      </c>
      <c r="E6" s="113">
        <v>2506508</v>
      </c>
      <c r="F6" s="114"/>
      <c r="G6" s="115">
        <v>1</v>
      </c>
      <c r="H6" s="111">
        <v>9173849</v>
      </c>
      <c r="I6" s="113">
        <v>3975715</v>
      </c>
      <c r="J6" s="114"/>
      <c r="K6" s="111">
        <v>1</v>
      </c>
      <c r="L6" s="111">
        <v>10511597</v>
      </c>
      <c r="M6" s="113">
        <v>4400111</v>
      </c>
      <c r="N6" s="113"/>
      <c r="O6" s="113">
        <v>1</v>
      </c>
      <c r="P6" s="116">
        <v>11113975</v>
      </c>
      <c r="Q6" s="116">
        <v>4370094</v>
      </c>
      <c r="R6" s="153"/>
      <c r="S6" s="113">
        <v>1</v>
      </c>
      <c r="T6" s="113">
        <v>11133858</v>
      </c>
      <c r="U6" s="113">
        <v>4340579</v>
      </c>
      <c r="V6" s="153"/>
      <c r="W6" s="113">
        <v>1</v>
      </c>
      <c r="X6" s="130">
        <v>11095404</v>
      </c>
      <c r="Y6" s="113">
        <v>4184152</v>
      </c>
      <c r="AA6" s="113">
        <v>1</v>
      </c>
      <c r="AB6" s="130">
        <v>11078795</v>
      </c>
      <c r="AC6" s="113">
        <v>4139157</v>
      </c>
      <c r="AD6" s="11"/>
      <c r="AE6" s="113">
        <v>1</v>
      </c>
      <c r="AF6" s="130">
        <v>11027029</v>
      </c>
      <c r="AG6" s="113">
        <v>4052965</v>
      </c>
      <c r="AM6" s="11"/>
      <c r="AN6" s="11"/>
      <c r="AO6" s="11"/>
      <c r="AP6" s="11"/>
      <c r="AQ6" s="11"/>
      <c r="AR6" s="11"/>
    </row>
    <row r="7" spans="2:44">
      <c r="B7" s="161" t="s">
        <v>15</v>
      </c>
      <c r="C7" s="111">
        <v>4</v>
      </c>
      <c r="D7" s="116">
        <v>1631969</v>
      </c>
      <c r="E7" s="113">
        <v>949618</v>
      </c>
      <c r="F7" s="114"/>
      <c r="G7" s="115">
        <v>3</v>
      </c>
      <c r="H7" s="111">
        <v>3076523</v>
      </c>
      <c r="I7" s="113">
        <v>1912047</v>
      </c>
      <c r="J7" s="114"/>
      <c r="K7" s="111">
        <v>3</v>
      </c>
      <c r="L7" s="111">
        <v>4367299</v>
      </c>
      <c r="M7" s="113">
        <v>2539749</v>
      </c>
      <c r="N7" s="113"/>
      <c r="O7" s="113">
        <v>2</v>
      </c>
      <c r="P7" s="116">
        <v>4934656</v>
      </c>
      <c r="Q7" s="116">
        <v>2631311</v>
      </c>
      <c r="R7" s="153"/>
      <c r="S7" s="113">
        <v>2</v>
      </c>
      <c r="T7" s="113">
        <v>5026248</v>
      </c>
      <c r="U7" s="113">
        <v>2667212</v>
      </c>
      <c r="V7" s="153"/>
      <c r="W7" s="113">
        <v>2</v>
      </c>
      <c r="X7" s="130">
        <v>5188505</v>
      </c>
      <c r="Y7" s="113">
        <v>2633788</v>
      </c>
      <c r="AA7" s="113">
        <v>2</v>
      </c>
      <c r="AB7" s="130">
        <v>5266486</v>
      </c>
      <c r="AC7" s="113">
        <v>2610524</v>
      </c>
      <c r="AD7" s="11"/>
      <c r="AE7" s="113">
        <v>2</v>
      </c>
      <c r="AF7" s="130">
        <v>5298970</v>
      </c>
      <c r="AG7" s="113">
        <v>2522983</v>
      </c>
      <c r="AM7" s="11"/>
      <c r="AN7" s="11"/>
      <c r="AO7" s="11"/>
      <c r="AP7" s="11"/>
      <c r="AQ7" s="11"/>
      <c r="AR7" s="11"/>
    </row>
    <row r="8" spans="2:44" ht="18" customHeight="1">
      <c r="B8" s="161" t="s">
        <v>16</v>
      </c>
      <c r="C8" s="111">
        <v>6</v>
      </c>
      <c r="D8" s="116">
        <v>966051</v>
      </c>
      <c r="E8" s="113">
        <v>284460</v>
      </c>
      <c r="F8" s="114"/>
      <c r="G8" s="115">
        <v>5</v>
      </c>
      <c r="H8" s="117">
        <v>1592553</v>
      </c>
      <c r="I8" s="113">
        <v>622932</v>
      </c>
      <c r="J8" s="114"/>
      <c r="K8" s="111">
        <v>6</v>
      </c>
      <c r="L8" s="117">
        <v>1836245</v>
      </c>
      <c r="M8" s="113">
        <v>720075</v>
      </c>
      <c r="N8" s="240"/>
      <c r="O8" s="113">
        <v>3</v>
      </c>
      <c r="P8" s="116">
        <v>4748379</v>
      </c>
      <c r="Q8" s="116">
        <v>713972</v>
      </c>
      <c r="R8" s="153"/>
      <c r="S8" s="113">
        <v>3</v>
      </c>
      <c r="T8" s="113">
        <v>1854283</v>
      </c>
      <c r="U8" s="116">
        <v>671252</v>
      </c>
      <c r="V8" s="153"/>
      <c r="W8" s="113">
        <v>3</v>
      </c>
      <c r="X8" s="130">
        <v>1917525</v>
      </c>
      <c r="Y8" s="113">
        <v>677430</v>
      </c>
      <c r="AA8" s="113">
        <v>3</v>
      </c>
      <c r="AB8" s="130">
        <v>1901979</v>
      </c>
      <c r="AC8" s="113">
        <v>659290</v>
      </c>
      <c r="AD8" s="11"/>
      <c r="AE8" s="113">
        <v>3</v>
      </c>
      <c r="AF8" s="130">
        <v>1861204</v>
      </c>
      <c r="AG8" s="113">
        <v>619374</v>
      </c>
      <c r="AM8" s="11"/>
      <c r="AN8" s="11"/>
      <c r="AO8" s="11"/>
      <c r="AP8" s="11"/>
      <c r="AQ8" s="11"/>
      <c r="AR8" s="11"/>
    </row>
    <row r="9" spans="2:44" ht="18" customHeight="1">
      <c r="B9" s="161" t="s">
        <v>17</v>
      </c>
      <c r="C9" s="111">
        <v>13</v>
      </c>
      <c r="D9" s="112">
        <v>301783</v>
      </c>
      <c r="E9" s="113">
        <v>159945</v>
      </c>
      <c r="F9" s="114"/>
      <c r="G9" s="115">
        <v>8</v>
      </c>
      <c r="H9" s="117">
        <v>707965</v>
      </c>
      <c r="I9" s="113">
        <v>444812</v>
      </c>
      <c r="J9" s="114"/>
      <c r="K9" s="111">
        <v>11</v>
      </c>
      <c r="L9" s="117">
        <v>921310</v>
      </c>
      <c r="M9" s="113">
        <v>534210</v>
      </c>
      <c r="N9" s="240"/>
      <c r="O9" s="113">
        <v>4</v>
      </c>
      <c r="P9" s="116">
        <v>4320159</v>
      </c>
      <c r="Q9" s="116">
        <v>532032</v>
      </c>
      <c r="R9" s="153"/>
      <c r="S9" s="113">
        <v>4</v>
      </c>
      <c r="T9" s="113">
        <v>1021357</v>
      </c>
      <c r="U9" s="116">
        <v>527547</v>
      </c>
      <c r="V9" s="153"/>
      <c r="W9" s="113">
        <v>4</v>
      </c>
      <c r="X9" s="130">
        <v>1019687</v>
      </c>
      <c r="Y9" s="113">
        <v>526789</v>
      </c>
      <c r="AA9" s="113">
        <v>4</v>
      </c>
      <c r="AB9" s="130">
        <v>1046000</v>
      </c>
      <c r="AC9" s="113">
        <v>551732</v>
      </c>
      <c r="AD9" s="11"/>
      <c r="AE9" s="113">
        <v>4</v>
      </c>
      <c r="AF9" s="130">
        <v>1058176</v>
      </c>
      <c r="AG9" s="113">
        <v>538976</v>
      </c>
      <c r="AM9" s="11"/>
      <c r="AN9" s="11"/>
      <c r="AO9" s="11"/>
      <c r="AP9" s="11"/>
      <c r="AQ9" s="11"/>
      <c r="AR9" s="11"/>
    </row>
    <row r="10" spans="2:44" ht="18" customHeight="1">
      <c r="B10" s="161" t="s">
        <v>18</v>
      </c>
      <c r="C10" s="111">
        <v>3</v>
      </c>
      <c r="D10" s="116">
        <v>1697051</v>
      </c>
      <c r="E10" s="113">
        <v>58593</v>
      </c>
      <c r="F10" s="118"/>
      <c r="G10" s="115">
        <v>4</v>
      </c>
      <c r="H10" s="111">
        <v>2803823</v>
      </c>
      <c r="I10" s="113">
        <v>194065</v>
      </c>
      <c r="J10" s="118"/>
      <c r="K10" s="111">
        <v>4</v>
      </c>
      <c r="L10" s="111">
        <v>3864692</v>
      </c>
      <c r="M10" s="113">
        <v>273744</v>
      </c>
      <c r="N10" s="239"/>
      <c r="O10" s="113">
        <v>5</v>
      </c>
      <c r="P10" s="116">
        <v>2054860</v>
      </c>
      <c r="Q10" s="116">
        <v>290449</v>
      </c>
      <c r="R10" s="153"/>
      <c r="S10" s="113">
        <v>5</v>
      </c>
      <c r="T10" s="113">
        <v>4486420</v>
      </c>
      <c r="U10" s="116">
        <v>276733</v>
      </c>
      <c r="V10" s="153"/>
      <c r="W10" s="113">
        <v>5</v>
      </c>
      <c r="X10" s="130">
        <v>4637784</v>
      </c>
      <c r="Y10" s="113">
        <v>275019</v>
      </c>
      <c r="AA10" s="113">
        <v>5</v>
      </c>
      <c r="AB10" s="130">
        <v>4751364</v>
      </c>
      <c r="AC10" s="113">
        <v>269043</v>
      </c>
      <c r="AD10" s="11"/>
      <c r="AE10" s="113">
        <v>5</v>
      </c>
      <c r="AF10" s="130">
        <v>4791845</v>
      </c>
      <c r="AG10" s="113">
        <v>278130</v>
      </c>
      <c r="AM10" s="11"/>
      <c r="AN10" s="11"/>
      <c r="AO10" s="11"/>
      <c r="AP10" s="11"/>
      <c r="AQ10" s="11"/>
      <c r="AR10" s="11"/>
    </row>
    <row r="11" spans="2:44">
      <c r="B11" s="161" t="s">
        <v>19</v>
      </c>
      <c r="C11" s="111">
        <v>16</v>
      </c>
      <c r="D11" s="116">
        <v>211593</v>
      </c>
      <c r="E11" s="113">
        <v>20491</v>
      </c>
      <c r="F11" s="114"/>
      <c r="G11" s="115">
        <v>11</v>
      </c>
      <c r="H11" s="111">
        <v>646524</v>
      </c>
      <c r="I11" s="113">
        <v>194527</v>
      </c>
      <c r="J11" s="114"/>
      <c r="K11" s="111">
        <v>8</v>
      </c>
      <c r="L11" s="111">
        <v>1026595</v>
      </c>
      <c r="M11" s="113">
        <v>295608</v>
      </c>
      <c r="N11" s="239"/>
      <c r="O11" s="113">
        <v>6</v>
      </c>
      <c r="P11" s="116">
        <v>1918948</v>
      </c>
      <c r="Q11" s="116">
        <v>269058</v>
      </c>
      <c r="R11" s="153"/>
      <c r="S11" s="113">
        <v>6</v>
      </c>
      <c r="T11" s="113">
        <v>1136720</v>
      </c>
      <c r="U11" s="116">
        <v>264048</v>
      </c>
      <c r="V11" s="153"/>
      <c r="W11" s="113">
        <v>6</v>
      </c>
      <c r="X11" s="130">
        <v>1163466</v>
      </c>
      <c r="Y11" s="113">
        <v>248866</v>
      </c>
      <c r="AA11" s="113">
        <v>7</v>
      </c>
      <c r="AB11" s="130">
        <v>1159823</v>
      </c>
      <c r="AC11" s="113">
        <v>243734</v>
      </c>
      <c r="AD11" s="11"/>
      <c r="AE11" s="113">
        <v>7</v>
      </c>
      <c r="AF11" s="130">
        <v>1188101</v>
      </c>
      <c r="AG11" s="113">
        <v>236843</v>
      </c>
      <c r="AM11" s="11"/>
      <c r="AN11" s="11"/>
      <c r="AO11" s="11"/>
      <c r="AP11" s="11"/>
      <c r="AQ11" s="11"/>
      <c r="AR11" s="11"/>
    </row>
    <row r="12" spans="2:44" ht="18" customHeight="1">
      <c r="B12" s="161" t="s">
        <v>20</v>
      </c>
      <c r="C12" s="111">
        <v>20</v>
      </c>
      <c r="D12" s="115">
        <v>149796</v>
      </c>
      <c r="E12" s="113">
        <v>9354</v>
      </c>
      <c r="F12" s="114"/>
      <c r="G12" s="115">
        <v>15</v>
      </c>
      <c r="H12" s="111">
        <v>486722</v>
      </c>
      <c r="I12" s="113">
        <v>170328</v>
      </c>
      <c r="J12" s="114"/>
      <c r="K12" s="111">
        <v>14</v>
      </c>
      <c r="L12" s="111">
        <v>789582</v>
      </c>
      <c r="M12" s="113">
        <v>260523</v>
      </c>
      <c r="N12" s="113"/>
      <c r="O12" s="113">
        <v>7</v>
      </c>
      <c r="P12" s="116">
        <v>1160041</v>
      </c>
      <c r="Q12" s="116">
        <v>247412</v>
      </c>
      <c r="R12" s="153"/>
      <c r="S12" s="113">
        <v>9</v>
      </c>
      <c r="T12" s="113">
        <v>868231</v>
      </c>
      <c r="U12" s="116">
        <v>239465</v>
      </c>
      <c r="V12" s="153"/>
      <c r="W12" s="113">
        <v>9</v>
      </c>
      <c r="X12" s="130">
        <v>913873</v>
      </c>
      <c r="Y12" s="113">
        <v>241715</v>
      </c>
      <c r="AA12" s="113">
        <v>10</v>
      </c>
      <c r="AB12" s="130">
        <v>910944</v>
      </c>
      <c r="AC12" s="113">
        <v>232911</v>
      </c>
      <c r="AD12" s="11"/>
      <c r="AE12" s="113">
        <v>9</v>
      </c>
      <c r="AF12" s="130">
        <v>953168</v>
      </c>
      <c r="AG12" s="113">
        <v>226159</v>
      </c>
      <c r="AM12" s="11"/>
      <c r="AN12" s="11"/>
      <c r="AO12" s="11"/>
      <c r="AP12" s="11"/>
      <c r="AQ12" s="11"/>
      <c r="AR12" s="11"/>
    </row>
    <row r="13" spans="2:44">
      <c r="B13" s="161" t="s">
        <v>21</v>
      </c>
      <c r="C13" s="111">
        <v>10</v>
      </c>
      <c r="D13" s="116">
        <v>371847</v>
      </c>
      <c r="E13" s="113">
        <v>47424</v>
      </c>
      <c r="F13" s="114"/>
      <c r="G13" s="115">
        <v>9</v>
      </c>
      <c r="H13" s="111">
        <v>688752</v>
      </c>
      <c r="I13" s="113">
        <v>152076</v>
      </c>
      <c r="J13" s="114"/>
      <c r="K13" s="111">
        <v>10</v>
      </c>
      <c r="L13" s="111">
        <v>975589</v>
      </c>
      <c r="M13" s="113">
        <v>237877</v>
      </c>
      <c r="N13" s="113"/>
      <c r="O13" s="113">
        <v>8</v>
      </c>
      <c r="P13" s="116">
        <v>1133184</v>
      </c>
      <c r="Q13" s="116">
        <v>243265</v>
      </c>
      <c r="R13" s="153"/>
      <c r="S13" s="113">
        <v>7</v>
      </c>
      <c r="T13" s="113">
        <v>1125172</v>
      </c>
      <c r="U13" s="116">
        <v>258185</v>
      </c>
      <c r="V13" s="153"/>
      <c r="W13" s="113">
        <v>7</v>
      </c>
      <c r="X13" s="130">
        <v>1175773</v>
      </c>
      <c r="Y13" s="113">
        <v>244586</v>
      </c>
      <c r="AA13" s="113">
        <v>6</v>
      </c>
      <c r="AB13" s="130">
        <v>1222075</v>
      </c>
      <c r="AC13" s="113">
        <v>262422</v>
      </c>
      <c r="AD13" s="11"/>
      <c r="AE13" s="113">
        <v>6</v>
      </c>
      <c r="AF13" s="130">
        <v>1235822</v>
      </c>
      <c r="AG13" s="113">
        <v>260293</v>
      </c>
      <c r="AM13" s="11"/>
      <c r="AN13" s="11"/>
      <c r="AO13" s="11"/>
      <c r="AP13" s="11"/>
      <c r="AQ13" s="11"/>
      <c r="AR13" s="11"/>
    </row>
    <row r="14" spans="2:44" ht="18" customHeight="1">
      <c r="B14" s="161" t="s">
        <v>22</v>
      </c>
      <c r="C14" s="111">
        <v>18</v>
      </c>
      <c r="D14" s="112">
        <v>172230</v>
      </c>
      <c r="E14" s="113">
        <v>35235</v>
      </c>
      <c r="F14" s="114"/>
      <c r="G14" s="115">
        <v>16</v>
      </c>
      <c r="H14" s="111">
        <v>419858</v>
      </c>
      <c r="I14" s="113">
        <v>185753</v>
      </c>
      <c r="J14" s="114"/>
      <c r="K14" s="111">
        <v>16</v>
      </c>
      <c r="L14" s="111">
        <v>554539</v>
      </c>
      <c r="M14" s="113">
        <v>232652</v>
      </c>
      <c r="N14" s="113"/>
      <c r="O14" s="113">
        <v>9</v>
      </c>
      <c r="P14" s="116">
        <v>1126369</v>
      </c>
      <c r="Q14" s="116">
        <v>242064</v>
      </c>
      <c r="R14" s="153"/>
      <c r="S14" s="113">
        <v>11</v>
      </c>
      <c r="T14" s="113">
        <v>609094</v>
      </c>
      <c r="U14" s="116">
        <v>236913</v>
      </c>
      <c r="V14" s="153"/>
      <c r="W14" s="113">
        <v>8</v>
      </c>
      <c r="X14" s="130">
        <v>628895</v>
      </c>
      <c r="Y14" s="113">
        <v>241763</v>
      </c>
      <c r="AA14" s="113">
        <v>9</v>
      </c>
      <c r="AB14" s="130">
        <v>644232</v>
      </c>
      <c r="AC14" s="113">
        <v>234249</v>
      </c>
      <c r="AD14" s="11"/>
      <c r="AE14" s="113">
        <v>10</v>
      </c>
      <c r="AF14" s="130">
        <v>620987</v>
      </c>
      <c r="AG14" s="113">
        <v>218861</v>
      </c>
      <c r="AM14" s="11"/>
      <c r="AN14" s="11"/>
      <c r="AO14" s="11"/>
      <c r="AP14" s="11"/>
      <c r="AQ14" s="11"/>
      <c r="AR14" s="11"/>
    </row>
    <row r="15" spans="2:44" ht="18" customHeight="1">
      <c r="B15" s="161" t="s">
        <v>23</v>
      </c>
      <c r="C15" s="111">
        <v>2</v>
      </c>
      <c r="D15" s="116">
        <v>2798187</v>
      </c>
      <c r="E15" s="113">
        <v>46250</v>
      </c>
      <c r="F15" s="114"/>
      <c r="G15" s="115">
        <v>2</v>
      </c>
      <c r="H15" s="111">
        <v>3979979</v>
      </c>
      <c r="I15" s="113">
        <v>166704</v>
      </c>
      <c r="J15" s="114"/>
      <c r="K15" s="111">
        <v>2</v>
      </c>
      <c r="L15" s="111">
        <v>4458195</v>
      </c>
      <c r="M15" s="113">
        <v>259067</v>
      </c>
      <c r="N15" s="113"/>
      <c r="O15" s="113">
        <v>10</v>
      </c>
      <c r="P15" s="116">
        <v>1086436</v>
      </c>
      <c r="Q15" s="116">
        <v>237487</v>
      </c>
      <c r="R15" s="153"/>
      <c r="S15" s="113">
        <v>8</v>
      </c>
      <c r="T15" s="113">
        <v>4745375</v>
      </c>
      <c r="U15" s="116">
        <v>242538</v>
      </c>
      <c r="V15" s="153"/>
      <c r="W15" s="113">
        <v>11</v>
      </c>
      <c r="X15" s="130">
        <v>4748690</v>
      </c>
      <c r="Y15" s="113">
        <v>216979</v>
      </c>
      <c r="AA15" s="113">
        <v>11</v>
      </c>
      <c r="AB15" s="130">
        <v>4677112</v>
      </c>
      <c r="AC15" s="113">
        <v>230837</v>
      </c>
      <c r="AD15" s="11"/>
      <c r="AE15" s="113">
        <v>11</v>
      </c>
      <c r="AF15" s="130">
        <v>4586219</v>
      </c>
      <c r="AG15" s="113">
        <v>211953</v>
      </c>
      <c r="AM15" s="11"/>
      <c r="AN15" s="11"/>
      <c r="AO15" s="11"/>
      <c r="AP15" s="11"/>
      <c r="AQ15" s="11"/>
      <c r="AR15" s="11"/>
    </row>
    <row r="16" spans="2:44" ht="18" customHeight="1">
      <c r="B16" s="161" t="s">
        <v>24</v>
      </c>
      <c r="C16" s="111">
        <v>24</v>
      </c>
      <c r="D16" s="116">
        <v>114026</v>
      </c>
      <c r="E16" s="113">
        <v>32592</v>
      </c>
      <c r="F16" s="114"/>
      <c r="G16" s="115">
        <v>19</v>
      </c>
      <c r="H16" s="111">
        <v>337151</v>
      </c>
      <c r="I16" s="113">
        <v>155431</v>
      </c>
      <c r="J16" s="114"/>
      <c r="K16" s="111">
        <v>17</v>
      </c>
      <c r="L16" s="111">
        <v>541900</v>
      </c>
      <c r="M16" s="113">
        <v>222612</v>
      </c>
      <c r="N16" s="113"/>
      <c r="O16" s="113">
        <v>11</v>
      </c>
      <c r="P16" s="116">
        <v>991317</v>
      </c>
      <c r="Q16" s="116">
        <v>225111</v>
      </c>
      <c r="R16" s="153"/>
      <c r="S16" s="113">
        <v>10</v>
      </c>
      <c r="T16" s="113">
        <v>622143</v>
      </c>
      <c r="U16" s="116">
        <v>238008</v>
      </c>
      <c r="V16" s="153"/>
      <c r="W16" s="113">
        <v>10</v>
      </c>
      <c r="X16" s="130">
        <v>636301</v>
      </c>
      <c r="Y16" s="113">
        <v>233596</v>
      </c>
      <c r="AA16" s="113">
        <v>8</v>
      </c>
      <c r="AB16" s="130">
        <v>633482</v>
      </c>
      <c r="AC16" s="113">
        <v>238091</v>
      </c>
      <c r="AD16" s="11"/>
      <c r="AE16" s="113">
        <v>8</v>
      </c>
      <c r="AF16" s="130">
        <v>654789</v>
      </c>
      <c r="AG16" s="113">
        <v>232621</v>
      </c>
      <c r="AM16" s="11"/>
      <c r="AN16" s="11"/>
      <c r="AO16" s="11"/>
      <c r="AP16" s="11"/>
      <c r="AQ16" s="11"/>
      <c r="AR16" s="11"/>
    </row>
    <row r="17" spans="2:44" ht="18" customHeight="1">
      <c r="B17" s="161" t="s">
        <v>25</v>
      </c>
      <c r="C17" s="111">
        <v>19</v>
      </c>
      <c r="D17" s="116">
        <v>156238</v>
      </c>
      <c r="E17" s="113">
        <v>30864</v>
      </c>
      <c r="F17" s="114"/>
      <c r="G17" s="115">
        <v>20</v>
      </c>
      <c r="H17" s="111">
        <v>317633</v>
      </c>
      <c r="I17" s="113">
        <v>114492</v>
      </c>
      <c r="J17" s="114"/>
      <c r="K17" s="111">
        <v>20</v>
      </c>
      <c r="L17" s="111">
        <v>410502</v>
      </c>
      <c r="M17" s="113">
        <v>155085</v>
      </c>
      <c r="N17" s="113"/>
      <c r="O17" s="113">
        <v>12</v>
      </c>
      <c r="P17" s="116">
        <v>981152</v>
      </c>
      <c r="Q17" s="116">
        <v>149397</v>
      </c>
      <c r="R17" s="153"/>
      <c r="S17" s="113">
        <v>12</v>
      </c>
      <c r="T17" s="113">
        <v>436994</v>
      </c>
      <c r="U17" s="116">
        <v>144762</v>
      </c>
      <c r="V17" s="153"/>
      <c r="W17" s="113">
        <v>12</v>
      </c>
      <c r="X17" s="130">
        <v>449125</v>
      </c>
      <c r="Y17" s="113">
        <v>145489</v>
      </c>
      <c r="AA17" s="113">
        <v>12</v>
      </c>
      <c r="AB17" s="130">
        <v>471507</v>
      </c>
      <c r="AC17" s="113">
        <v>157844</v>
      </c>
      <c r="AD17" s="11"/>
      <c r="AE17" s="113">
        <v>12</v>
      </c>
      <c r="AF17" s="130">
        <v>463000</v>
      </c>
      <c r="AG17" s="113">
        <v>141337</v>
      </c>
      <c r="AM17" s="11"/>
      <c r="AN17" s="11"/>
      <c r="AO17" s="11"/>
      <c r="AP17" s="11"/>
      <c r="AQ17" s="11"/>
      <c r="AR17" s="11"/>
    </row>
    <row r="18" spans="2:44" ht="18" customHeight="1">
      <c r="B18" s="161" t="s">
        <v>26</v>
      </c>
      <c r="C18" s="111">
        <v>28</v>
      </c>
      <c r="D18" s="116">
        <v>91353</v>
      </c>
      <c r="E18" s="113">
        <v>51522</v>
      </c>
      <c r="F18" s="114"/>
      <c r="G18" s="115">
        <v>28</v>
      </c>
      <c r="H18" s="111">
        <v>165541</v>
      </c>
      <c r="I18" s="113">
        <v>108572</v>
      </c>
      <c r="J18" s="114"/>
      <c r="K18" s="111">
        <v>30</v>
      </c>
      <c r="L18" s="111">
        <v>226217</v>
      </c>
      <c r="M18" s="113">
        <v>156278</v>
      </c>
      <c r="N18" s="113"/>
      <c r="O18" s="113">
        <v>13</v>
      </c>
      <c r="P18" s="116">
        <v>886429</v>
      </c>
      <c r="Q18" s="116">
        <v>142211</v>
      </c>
      <c r="R18" s="153"/>
      <c r="S18" s="113">
        <v>13</v>
      </c>
      <c r="T18" s="113">
        <v>219718</v>
      </c>
      <c r="U18" s="116">
        <v>143664</v>
      </c>
      <c r="V18" s="153"/>
      <c r="W18" s="113">
        <v>13</v>
      </c>
      <c r="X18" s="130">
        <v>213927</v>
      </c>
      <c r="Y18" s="113">
        <v>135571</v>
      </c>
      <c r="AA18" s="113">
        <v>13</v>
      </c>
      <c r="AB18" s="130">
        <v>215567</v>
      </c>
      <c r="AC18" s="113">
        <v>145958</v>
      </c>
      <c r="AD18" s="11"/>
      <c r="AE18" s="113">
        <v>13</v>
      </c>
      <c r="AF18" s="130">
        <v>216665</v>
      </c>
      <c r="AG18" s="113">
        <v>135198</v>
      </c>
      <c r="AM18" s="11"/>
      <c r="AN18" s="11"/>
      <c r="AO18" s="11"/>
      <c r="AP18" s="11"/>
      <c r="AQ18" s="11"/>
      <c r="AR18" s="11"/>
    </row>
    <row r="19" spans="2:44" ht="18" customHeight="1">
      <c r="B19" s="161" t="s">
        <v>27</v>
      </c>
      <c r="C19" s="111">
        <v>5</v>
      </c>
      <c r="D19" s="116">
        <v>973474</v>
      </c>
      <c r="E19" s="113">
        <v>13825</v>
      </c>
      <c r="F19" s="114"/>
      <c r="G19" s="115">
        <v>6</v>
      </c>
      <c r="H19" s="111">
        <v>1517643</v>
      </c>
      <c r="I19" s="113">
        <v>70553</v>
      </c>
      <c r="J19" s="114"/>
      <c r="K19" s="111">
        <v>5</v>
      </c>
      <c r="L19" s="111">
        <v>1927419</v>
      </c>
      <c r="M19" s="113">
        <v>131931</v>
      </c>
      <c r="N19" s="113"/>
      <c r="O19" s="113">
        <v>14</v>
      </c>
      <c r="P19" s="116">
        <v>877607</v>
      </c>
      <c r="Q19" s="116">
        <v>120344</v>
      </c>
      <c r="R19" s="153"/>
      <c r="S19" s="113">
        <v>14</v>
      </c>
      <c r="T19" s="113">
        <v>2085551</v>
      </c>
      <c r="U19" s="116">
        <v>124334</v>
      </c>
      <c r="V19" s="153"/>
      <c r="W19" s="113">
        <v>14</v>
      </c>
      <c r="X19" s="130">
        <v>2125808</v>
      </c>
      <c r="Y19" s="113">
        <v>125296</v>
      </c>
      <c r="AA19" s="113">
        <v>15</v>
      </c>
      <c r="AB19" s="130">
        <v>2126022</v>
      </c>
      <c r="AC19" s="113">
        <v>111037</v>
      </c>
      <c r="AD19" s="11"/>
      <c r="AE19" s="113">
        <v>15</v>
      </c>
      <c r="AF19" s="130">
        <v>2172293</v>
      </c>
      <c r="AG19" s="113">
        <v>112167</v>
      </c>
      <c r="AM19" s="11"/>
      <c r="AN19" s="11"/>
      <c r="AO19" s="11"/>
      <c r="AP19" s="11"/>
      <c r="AQ19" s="11"/>
      <c r="AR19" s="11"/>
    </row>
    <row r="20" spans="2:44" ht="18" customHeight="1">
      <c r="B20" s="161" t="s">
        <v>28</v>
      </c>
      <c r="C20" s="111">
        <v>29</v>
      </c>
      <c r="D20" s="116">
        <v>83082</v>
      </c>
      <c r="E20" s="113">
        <v>16102</v>
      </c>
      <c r="F20" s="114"/>
      <c r="G20" s="115">
        <v>30</v>
      </c>
      <c r="H20" s="111">
        <v>152900</v>
      </c>
      <c r="I20" s="113">
        <v>56400</v>
      </c>
      <c r="J20" s="114"/>
      <c r="K20" s="111">
        <v>29</v>
      </c>
      <c r="L20" s="111">
        <v>234593</v>
      </c>
      <c r="M20" s="113">
        <v>107460</v>
      </c>
      <c r="N20" s="113"/>
      <c r="O20" s="113">
        <v>15</v>
      </c>
      <c r="P20" s="116">
        <v>715705</v>
      </c>
      <c r="Q20" s="116">
        <v>117608</v>
      </c>
      <c r="R20" s="153"/>
      <c r="S20" s="113">
        <v>16</v>
      </c>
      <c r="T20" s="113">
        <v>252725</v>
      </c>
      <c r="U20" s="116">
        <v>107961</v>
      </c>
      <c r="V20" s="153"/>
      <c r="W20" s="113">
        <v>16</v>
      </c>
      <c r="X20" s="130">
        <v>256106</v>
      </c>
      <c r="Y20" s="113">
        <v>104561</v>
      </c>
      <c r="AA20" s="113">
        <v>16</v>
      </c>
      <c r="AB20" s="130">
        <v>272375</v>
      </c>
      <c r="AC20" s="113">
        <v>106822</v>
      </c>
      <c r="AD20" s="11"/>
      <c r="AE20" s="113">
        <v>14</v>
      </c>
      <c r="AF20" s="130">
        <v>275076</v>
      </c>
      <c r="AG20" s="113">
        <v>115859</v>
      </c>
      <c r="AM20" s="11"/>
      <c r="AN20" s="11"/>
      <c r="AO20" s="11"/>
      <c r="AP20" s="11"/>
      <c r="AQ20" s="11"/>
      <c r="AR20" s="11"/>
    </row>
    <row r="21" spans="2:44">
      <c r="B21" s="161" t="s">
        <v>29</v>
      </c>
      <c r="C21" s="111">
        <v>32</v>
      </c>
      <c r="D21" s="116">
        <v>70277</v>
      </c>
      <c r="E21" s="113">
        <v>9852</v>
      </c>
      <c r="F21" s="114"/>
      <c r="G21" s="115">
        <v>27</v>
      </c>
      <c r="H21" s="111">
        <v>174872</v>
      </c>
      <c r="I21" s="113">
        <v>67111</v>
      </c>
      <c r="J21" s="114"/>
      <c r="K21" s="111">
        <v>28</v>
      </c>
      <c r="L21" s="111">
        <v>251452</v>
      </c>
      <c r="M21" s="113">
        <v>108702</v>
      </c>
      <c r="N21" s="113"/>
      <c r="O21" s="113">
        <v>16</v>
      </c>
      <c r="P21" s="116">
        <v>609315</v>
      </c>
      <c r="Q21" s="116">
        <v>108622</v>
      </c>
      <c r="R21" s="153"/>
      <c r="S21" s="113">
        <v>17</v>
      </c>
      <c r="T21" s="113">
        <v>273303</v>
      </c>
      <c r="U21" s="116">
        <v>106178</v>
      </c>
      <c r="V21" s="153"/>
      <c r="W21" s="113">
        <v>15</v>
      </c>
      <c r="X21" s="130">
        <v>298049</v>
      </c>
      <c r="Y21" s="113">
        <v>105699</v>
      </c>
      <c r="AA21" s="113">
        <v>17</v>
      </c>
      <c r="AB21" s="130">
        <v>285888</v>
      </c>
      <c r="AC21" s="113">
        <v>96973</v>
      </c>
      <c r="AD21" s="11"/>
      <c r="AE21" s="113">
        <v>16</v>
      </c>
      <c r="AF21" s="130">
        <v>296631</v>
      </c>
      <c r="AG21" s="113">
        <v>107502</v>
      </c>
      <c r="AM21" s="11"/>
      <c r="AN21" s="11"/>
      <c r="AO21" s="11"/>
      <c r="AP21" s="11"/>
      <c r="AQ21" s="11"/>
      <c r="AR21" s="11"/>
    </row>
    <row r="22" spans="2:44">
      <c r="B22" s="161" t="s">
        <v>30</v>
      </c>
      <c r="C22" s="111">
        <v>23</v>
      </c>
      <c r="D22" s="116">
        <v>114915</v>
      </c>
      <c r="E22" s="113">
        <v>11047</v>
      </c>
      <c r="F22" s="114"/>
      <c r="G22" s="115">
        <v>23</v>
      </c>
      <c r="H22" s="111">
        <v>214694</v>
      </c>
      <c r="I22" s="113">
        <v>65633</v>
      </c>
      <c r="J22" s="114"/>
      <c r="K22" s="111">
        <v>23</v>
      </c>
      <c r="L22" s="111">
        <v>329632</v>
      </c>
      <c r="M22" s="113">
        <v>111774</v>
      </c>
      <c r="N22" s="113"/>
      <c r="O22" s="113">
        <v>17</v>
      </c>
      <c r="P22" s="116">
        <v>599212</v>
      </c>
      <c r="Q22" s="116">
        <v>103006</v>
      </c>
      <c r="R22" s="153"/>
      <c r="S22" s="113">
        <v>15</v>
      </c>
      <c r="T22" s="113">
        <v>376152</v>
      </c>
      <c r="U22" s="116">
        <v>111834</v>
      </c>
      <c r="V22" s="153"/>
      <c r="W22" s="113">
        <v>17</v>
      </c>
      <c r="X22" s="130">
        <v>381059</v>
      </c>
      <c r="Y22" s="113">
        <v>104351</v>
      </c>
      <c r="AA22" s="113">
        <v>14</v>
      </c>
      <c r="AB22" s="130">
        <v>398111</v>
      </c>
      <c r="AC22" s="113">
        <v>114187</v>
      </c>
      <c r="AD22" s="11"/>
      <c r="AE22" s="113">
        <v>17</v>
      </c>
      <c r="AF22" s="130">
        <v>401477</v>
      </c>
      <c r="AG22" s="113">
        <v>103827</v>
      </c>
      <c r="AM22" s="11"/>
      <c r="AN22" s="11"/>
      <c r="AO22" s="11"/>
      <c r="AP22" s="11"/>
      <c r="AQ22" s="11"/>
      <c r="AR22" s="11"/>
    </row>
    <row r="23" spans="2:44">
      <c r="B23" s="161" t="s">
        <v>31</v>
      </c>
      <c r="C23" s="111">
        <v>22</v>
      </c>
      <c r="D23" s="116">
        <v>132002</v>
      </c>
      <c r="E23" s="113">
        <v>10702</v>
      </c>
      <c r="F23" s="114"/>
      <c r="G23" s="115">
        <v>24</v>
      </c>
      <c r="H23" s="111">
        <v>208030</v>
      </c>
      <c r="I23" s="113">
        <v>54299</v>
      </c>
      <c r="J23" s="114"/>
      <c r="K23" s="111">
        <v>24</v>
      </c>
      <c r="L23" s="111">
        <v>278591</v>
      </c>
      <c r="M23" s="113">
        <v>87167</v>
      </c>
      <c r="N23" s="113"/>
      <c r="O23" s="113">
        <v>18</v>
      </c>
      <c r="P23" s="116">
        <v>557625</v>
      </c>
      <c r="Q23" s="116">
        <v>94151</v>
      </c>
      <c r="R23" s="153"/>
      <c r="S23" s="113">
        <v>19</v>
      </c>
      <c r="T23" s="113">
        <v>334442</v>
      </c>
      <c r="U23" s="116">
        <v>93348</v>
      </c>
      <c r="V23" s="153"/>
      <c r="W23" s="113">
        <v>20</v>
      </c>
      <c r="X23" s="130">
        <v>315382</v>
      </c>
      <c r="Y23" s="113">
        <v>79088</v>
      </c>
      <c r="AA23" s="113">
        <v>21</v>
      </c>
      <c r="AB23" s="130">
        <v>324785</v>
      </c>
      <c r="AC23" s="113">
        <v>85702</v>
      </c>
      <c r="AD23" s="11"/>
      <c r="AE23" s="113">
        <v>19</v>
      </c>
      <c r="AF23" s="130">
        <v>321496</v>
      </c>
      <c r="AG23" s="113">
        <v>90854</v>
      </c>
      <c r="AM23" s="11"/>
      <c r="AN23" s="11"/>
      <c r="AO23" s="11"/>
      <c r="AP23" s="11"/>
      <c r="AQ23" s="11"/>
      <c r="AR23" s="11"/>
    </row>
    <row r="24" spans="2:44">
      <c r="B24" s="161" t="s">
        <v>32</v>
      </c>
      <c r="C24" s="111">
        <v>31</v>
      </c>
      <c r="D24" s="116">
        <v>76557</v>
      </c>
      <c r="E24" s="113">
        <v>2274</v>
      </c>
      <c r="F24" s="114"/>
      <c r="G24" s="115">
        <v>25</v>
      </c>
      <c r="H24" s="111">
        <v>190278</v>
      </c>
      <c r="I24" s="113">
        <v>43626</v>
      </c>
      <c r="J24" s="114"/>
      <c r="K24" s="111">
        <v>22</v>
      </c>
      <c r="L24" s="111">
        <v>330117</v>
      </c>
      <c r="M24" s="113">
        <v>92124</v>
      </c>
      <c r="N24" s="113"/>
      <c r="O24" s="113">
        <v>19</v>
      </c>
      <c r="P24" s="116">
        <v>549996</v>
      </c>
      <c r="Q24" s="116">
        <v>90687</v>
      </c>
      <c r="R24" s="153"/>
      <c r="S24" s="113">
        <v>18</v>
      </c>
      <c r="T24" s="113">
        <v>373711</v>
      </c>
      <c r="U24" s="116">
        <v>99397</v>
      </c>
      <c r="V24" s="153"/>
      <c r="W24" s="113">
        <v>18</v>
      </c>
      <c r="X24" s="130">
        <v>391372</v>
      </c>
      <c r="Y24" s="113">
        <v>90133</v>
      </c>
      <c r="AA24" s="113">
        <v>20</v>
      </c>
      <c r="AB24" s="130">
        <v>402300</v>
      </c>
      <c r="AC24" s="113">
        <v>86091</v>
      </c>
      <c r="AD24" s="11"/>
      <c r="AE24" s="113">
        <v>18</v>
      </c>
      <c r="AF24" s="130">
        <v>422518</v>
      </c>
      <c r="AG24" s="113">
        <v>93065</v>
      </c>
      <c r="AM24" s="11"/>
      <c r="AN24" s="11"/>
      <c r="AO24" s="11"/>
      <c r="AP24" s="11"/>
      <c r="AQ24" s="11"/>
      <c r="AR24" s="11"/>
    </row>
    <row r="25" spans="2:44">
      <c r="B25" s="161" t="s">
        <v>33</v>
      </c>
      <c r="C25" s="111">
        <v>30</v>
      </c>
      <c r="D25" s="116">
        <v>76704</v>
      </c>
      <c r="E25" s="113">
        <v>15553</v>
      </c>
      <c r="F25" s="114"/>
      <c r="G25" s="115">
        <v>29</v>
      </c>
      <c r="H25" s="111">
        <v>155040</v>
      </c>
      <c r="I25" s="113">
        <v>64174</v>
      </c>
      <c r="J25" s="114"/>
      <c r="K25" s="111">
        <v>31</v>
      </c>
      <c r="L25" s="111">
        <v>208442</v>
      </c>
      <c r="M25" s="113">
        <v>92785</v>
      </c>
      <c r="N25" s="113"/>
      <c r="O25" s="113">
        <v>20</v>
      </c>
      <c r="P25" s="116">
        <v>485498</v>
      </c>
      <c r="Q25" s="116">
        <v>89360</v>
      </c>
      <c r="R25" s="153"/>
      <c r="S25" s="113">
        <v>20</v>
      </c>
      <c r="T25" s="113">
        <v>235209</v>
      </c>
      <c r="U25" s="116">
        <v>90676</v>
      </c>
      <c r="V25" s="153"/>
      <c r="W25" s="113">
        <v>21</v>
      </c>
      <c r="X25" s="130">
        <v>222971</v>
      </c>
      <c r="Y25" s="113">
        <v>78289</v>
      </c>
      <c r="AA25" s="113">
        <v>19</v>
      </c>
      <c r="AB25" s="130">
        <v>231002</v>
      </c>
      <c r="AC25" s="113">
        <v>87148</v>
      </c>
      <c r="AD25" s="11"/>
      <c r="AE25" s="113">
        <v>20</v>
      </c>
      <c r="AF25" s="130">
        <v>227932</v>
      </c>
      <c r="AG25" s="113">
        <v>82295</v>
      </c>
      <c r="AM25" s="11"/>
      <c r="AN25" s="11"/>
      <c r="AO25" s="11"/>
      <c r="AP25" s="11"/>
      <c r="AQ25" s="11"/>
      <c r="AR25" s="11"/>
    </row>
    <row r="26" spans="2:44">
      <c r="B26" s="161" t="s">
        <v>34</v>
      </c>
      <c r="C26" s="111">
        <v>9</v>
      </c>
      <c r="D26" s="116">
        <v>388901</v>
      </c>
      <c r="E26" s="113">
        <v>14426</v>
      </c>
      <c r="F26" s="114"/>
      <c r="G26" s="115">
        <v>12</v>
      </c>
      <c r="H26" s="111">
        <v>566814</v>
      </c>
      <c r="I26" s="113">
        <v>60710</v>
      </c>
      <c r="J26" s="114"/>
      <c r="K26" s="111">
        <v>15</v>
      </c>
      <c r="L26" s="111">
        <v>628637</v>
      </c>
      <c r="M26" s="113">
        <v>79822</v>
      </c>
      <c r="N26" s="113"/>
      <c r="O26" s="113">
        <v>21</v>
      </c>
      <c r="P26" s="116">
        <v>434032</v>
      </c>
      <c r="Q26" s="116">
        <v>78999</v>
      </c>
      <c r="R26" s="153"/>
      <c r="S26" s="113">
        <v>21</v>
      </c>
      <c r="T26" s="113">
        <v>730539</v>
      </c>
      <c r="U26" s="116">
        <v>86097</v>
      </c>
      <c r="V26" s="153"/>
      <c r="W26" s="113">
        <v>19</v>
      </c>
      <c r="X26" s="130">
        <v>766631</v>
      </c>
      <c r="Y26" s="113">
        <v>80276</v>
      </c>
      <c r="AA26" s="113">
        <v>18</v>
      </c>
      <c r="AB26" s="130">
        <v>761020</v>
      </c>
      <c r="AC26" s="113">
        <v>91246</v>
      </c>
      <c r="AD26" s="11"/>
      <c r="AE26" s="113">
        <v>21</v>
      </c>
      <c r="AF26" s="130">
        <v>746962</v>
      </c>
      <c r="AG26" s="113">
        <v>82074</v>
      </c>
      <c r="AM26" s="11"/>
      <c r="AN26" s="11"/>
      <c r="AO26" s="11"/>
      <c r="AP26" s="11"/>
      <c r="AQ26" s="11"/>
      <c r="AR26" s="11"/>
    </row>
    <row r="27" spans="2:44">
      <c r="B27" s="161" t="s">
        <v>35</v>
      </c>
      <c r="C27" s="111">
        <v>33</v>
      </c>
      <c r="D27" s="112">
        <v>67680</v>
      </c>
      <c r="E27" s="113">
        <v>1746</v>
      </c>
      <c r="F27" s="114"/>
      <c r="G27" s="115">
        <v>31</v>
      </c>
      <c r="H27" s="111">
        <v>145601</v>
      </c>
      <c r="I27" s="113">
        <v>32641</v>
      </c>
      <c r="J27" s="114"/>
      <c r="K27" s="111">
        <v>27</v>
      </c>
      <c r="L27" s="111">
        <v>254346</v>
      </c>
      <c r="M27" s="113">
        <v>70400</v>
      </c>
      <c r="N27" s="113"/>
      <c r="O27" s="113">
        <v>22</v>
      </c>
      <c r="P27" s="116">
        <v>368388</v>
      </c>
      <c r="Q27" s="116">
        <v>66338</v>
      </c>
      <c r="R27" s="153"/>
      <c r="S27" s="113">
        <v>23</v>
      </c>
      <c r="T27" s="113">
        <v>279927</v>
      </c>
      <c r="U27" s="116">
        <v>69471</v>
      </c>
      <c r="V27" s="153"/>
      <c r="W27" s="113">
        <v>23</v>
      </c>
      <c r="X27" s="130">
        <v>281307</v>
      </c>
      <c r="Y27" s="113">
        <v>63148</v>
      </c>
      <c r="AA27" s="113">
        <v>22</v>
      </c>
      <c r="AB27" s="130">
        <v>295051</v>
      </c>
      <c r="AC27" s="113">
        <v>64417</v>
      </c>
      <c r="AD27" s="11"/>
      <c r="AE27" s="113">
        <v>24</v>
      </c>
      <c r="AF27" s="130">
        <v>333851</v>
      </c>
      <c r="AG27" s="113">
        <v>62842</v>
      </c>
      <c r="AM27" s="11"/>
      <c r="AN27" s="11"/>
      <c r="AO27" s="11"/>
      <c r="AP27" s="11"/>
      <c r="AQ27" s="11"/>
      <c r="AR27" s="11"/>
    </row>
    <row r="28" spans="2:44">
      <c r="B28" s="161" t="s">
        <v>36</v>
      </c>
      <c r="C28" s="111">
        <v>21</v>
      </c>
      <c r="D28" s="116">
        <v>140084</v>
      </c>
      <c r="E28" s="113">
        <v>4200</v>
      </c>
      <c r="F28" s="114"/>
      <c r="G28" s="115">
        <v>21</v>
      </c>
      <c r="H28" s="111">
        <v>278629</v>
      </c>
      <c r="I28" s="113">
        <v>41874</v>
      </c>
      <c r="J28" s="114"/>
      <c r="K28" s="111">
        <v>21</v>
      </c>
      <c r="L28" s="111">
        <v>405667</v>
      </c>
      <c r="M28" s="113">
        <v>71606</v>
      </c>
      <c r="N28" s="113"/>
      <c r="O28" s="113">
        <v>23</v>
      </c>
      <c r="P28" s="116">
        <v>348571</v>
      </c>
      <c r="Q28" s="116">
        <v>64474</v>
      </c>
      <c r="R28" s="153"/>
      <c r="S28" s="113">
        <v>22</v>
      </c>
      <c r="T28" s="113">
        <v>483715</v>
      </c>
      <c r="U28" s="116">
        <v>75554</v>
      </c>
      <c r="V28" s="153"/>
      <c r="W28" s="113">
        <v>22</v>
      </c>
      <c r="X28" s="130">
        <v>532589</v>
      </c>
      <c r="Y28" s="113">
        <v>66071</v>
      </c>
      <c r="AA28" s="113">
        <v>23</v>
      </c>
      <c r="AB28" s="130">
        <v>522066</v>
      </c>
      <c r="AC28" s="113">
        <v>60701</v>
      </c>
      <c r="AD28" s="11"/>
      <c r="AE28" s="113">
        <v>25</v>
      </c>
      <c r="AF28" s="130">
        <v>510664</v>
      </c>
      <c r="AG28" s="113">
        <v>55165</v>
      </c>
      <c r="AM28" s="11"/>
      <c r="AN28" s="11"/>
      <c r="AO28" s="11"/>
      <c r="AP28" s="11"/>
      <c r="AQ28" s="11"/>
      <c r="AR28" s="11"/>
    </row>
    <row r="29" spans="2:44">
      <c r="B29" s="161" t="s">
        <v>37</v>
      </c>
      <c r="C29" s="111">
        <v>42</v>
      </c>
      <c r="D29" s="112">
        <v>34017</v>
      </c>
      <c r="E29" s="113">
        <v>3187</v>
      </c>
      <c r="F29" s="119"/>
      <c r="G29" s="115">
        <v>37</v>
      </c>
      <c r="H29" s="111">
        <v>85654</v>
      </c>
      <c r="I29" s="113">
        <v>32738</v>
      </c>
      <c r="J29" s="119"/>
      <c r="K29" s="111">
        <v>36</v>
      </c>
      <c r="L29" s="111">
        <v>144462</v>
      </c>
      <c r="M29" s="113">
        <v>66795</v>
      </c>
      <c r="N29" s="113"/>
      <c r="O29" s="120">
        <v>24</v>
      </c>
      <c r="P29" s="116">
        <v>312967</v>
      </c>
      <c r="Q29" s="116">
        <v>55860</v>
      </c>
      <c r="R29" s="153"/>
      <c r="S29" s="113">
        <v>25</v>
      </c>
      <c r="T29" s="113">
        <v>150240</v>
      </c>
      <c r="U29" s="116">
        <v>60277</v>
      </c>
      <c r="V29" s="153"/>
      <c r="W29" s="113">
        <v>25</v>
      </c>
      <c r="X29" s="130">
        <v>164059</v>
      </c>
      <c r="Y29" s="113">
        <v>58038</v>
      </c>
      <c r="AA29" s="113">
        <v>24</v>
      </c>
      <c r="AB29" s="130">
        <v>163645</v>
      </c>
      <c r="AC29" s="113">
        <v>60228</v>
      </c>
      <c r="AD29" s="11"/>
      <c r="AE29" s="113">
        <v>23</v>
      </c>
      <c r="AF29" s="130">
        <v>171910</v>
      </c>
      <c r="AG29" s="113">
        <v>65103</v>
      </c>
      <c r="AM29" s="11"/>
      <c r="AN29" s="11"/>
      <c r="AO29" s="11"/>
      <c r="AP29" s="11"/>
      <c r="AQ29" s="11"/>
      <c r="AR29" s="11"/>
    </row>
    <row r="30" spans="2:44">
      <c r="B30" s="161" t="s">
        <v>38</v>
      </c>
      <c r="C30" s="111">
        <v>11</v>
      </c>
      <c r="D30" s="116">
        <v>367920</v>
      </c>
      <c r="E30" s="113">
        <v>8547</v>
      </c>
      <c r="F30" s="114"/>
      <c r="G30" s="115">
        <v>10</v>
      </c>
      <c r="H30" s="111">
        <v>652733</v>
      </c>
      <c r="I30" s="113">
        <v>37155</v>
      </c>
      <c r="J30" s="114"/>
      <c r="K30" s="111">
        <v>9</v>
      </c>
      <c r="L30" s="111">
        <v>1010697</v>
      </c>
      <c r="M30" s="113">
        <v>61769</v>
      </c>
      <c r="N30" s="113"/>
      <c r="O30" s="113">
        <v>25</v>
      </c>
      <c r="P30" s="116">
        <v>279392</v>
      </c>
      <c r="Q30" s="116">
        <v>55539</v>
      </c>
      <c r="R30" s="153"/>
      <c r="S30" s="113">
        <v>26</v>
      </c>
      <c r="T30" s="113">
        <v>1153922</v>
      </c>
      <c r="U30" s="116">
        <v>54834</v>
      </c>
      <c r="V30" s="153"/>
      <c r="W30" s="113">
        <v>28</v>
      </c>
      <c r="X30" s="130">
        <v>1179887</v>
      </c>
      <c r="Y30" s="113">
        <v>51738</v>
      </c>
      <c r="AA30" s="113">
        <v>27</v>
      </c>
      <c r="AB30" s="130">
        <v>1187669</v>
      </c>
      <c r="AC30" s="113">
        <v>53682</v>
      </c>
      <c r="AD30" s="11"/>
      <c r="AE30" s="113">
        <v>22</v>
      </c>
      <c r="AF30" s="130">
        <v>1211206</v>
      </c>
      <c r="AG30" s="113">
        <v>72020</v>
      </c>
      <c r="AM30" s="11"/>
      <c r="AN30" s="11"/>
      <c r="AO30" s="11"/>
      <c r="AP30" s="11"/>
      <c r="AQ30" s="11"/>
      <c r="AR30" s="11"/>
    </row>
    <row r="31" spans="2:44">
      <c r="B31" s="161" t="s">
        <v>39</v>
      </c>
      <c r="C31" s="111">
        <v>41</v>
      </c>
      <c r="D31" s="116">
        <v>34028</v>
      </c>
      <c r="E31" s="113">
        <v>12080</v>
      </c>
      <c r="F31" s="114"/>
      <c r="G31" s="115">
        <v>40</v>
      </c>
      <c r="H31" s="111">
        <v>74611</v>
      </c>
      <c r="I31" s="113">
        <v>35723</v>
      </c>
      <c r="J31" s="114"/>
      <c r="K31" s="111">
        <v>39</v>
      </c>
      <c r="L31" s="111">
        <v>102762</v>
      </c>
      <c r="M31" s="113">
        <v>47073</v>
      </c>
      <c r="N31" s="113"/>
      <c r="O31" s="113">
        <v>26</v>
      </c>
      <c r="P31" s="116">
        <v>276883</v>
      </c>
      <c r="Q31" s="116">
        <v>51758</v>
      </c>
      <c r="R31" s="153"/>
      <c r="S31" s="113">
        <v>29</v>
      </c>
      <c r="T31" s="113">
        <v>107925</v>
      </c>
      <c r="U31" s="116">
        <v>50973</v>
      </c>
      <c r="V31" s="153"/>
      <c r="W31" s="113">
        <v>30</v>
      </c>
      <c r="X31" s="130">
        <v>111938</v>
      </c>
      <c r="Y31" s="113">
        <v>49912</v>
      </c>
      <c r="AA31" s="113">
        <v>25</v>
      </c>
      <c r="AB31" s="130">
        <v>124012</v>
      </c>
      <c r="AC31" s="113">
        <v>57415</v>
      </c>
      <c r="AD31" s="11"/>
      <c r="AE31" s="113">
        <v>29</v>
      </c>
      <c r="AF31" s="130">
        <v>111742</v>
      </c>
      <c r="AG31" s="113">
        <v>44616</v>
      </c>
      <c r="AM31" s="11"/>
      <c r="AN31" s="11"/>
      <c r="AO31" s="11"/>
      <c r="AP31" s="11"/>
      <c r="AQ31" s="11"/>
      <c r="AR31" s="11"/>
    </row>
    <row r="32" spans="2:44">
      <c r="B32" s="161" t="s">
        <v>40</v>
      </c>
      <c r="C32" s="111">
        <v>8</v>
      </c>
      <c r="D32" s="116">
        <v>399757</v>
      </c>
      <c r="E32" s="113">
        <v>6456</v>
      </c>
      <c r="F32" s="114"/>
      <c r="G32" s="115">
        <v>14</v>
      </c>
      <c r="H32" s="111">
        <v>557092</v>
      </c>
      <c r="I32" s="113">
        <v>25612</v>
      </c>
      <c r="J32" s="114"/>
      <c r="K32" s="111">
        <v>13</v>
      </c>
      <c r="L32" s="111">
        <v>790699</v>
      </c>
      <c r="M32" s="113">
        <v>67079</v>
      </c>
      <c r="N32" s="113"/>
      <c r="O32" s="113">
        <v>27</v>
      </c>
      <c r="P32" s="116">
        <v>274007</v>
      </c>
      <c r="Q32" s="116">
        <v>51686</v>
      </c>
      <c r="R32" s="153"/>
      <c r="S32" s="113">
        <v>24</v>
      </c>
      <c r="T32" s="113">
        <v>947839</v>
      </c>
      <c r="U32" s="116">
        <v>60611</v>
      </c>
      <c r="V32" s="153"/>
      <c r="W32" s="113">
        <v>24</v>
      </c>
      <c r="X32" s="130">
        <v>958734</v>
      </c>
      <c r="Y32" s="113">
        <v>59823</v>
      </c>
      <c r="AA32" s="113">
        <v>26</v>
      </c>
      <c r="AB32" s="130">
        <v>1016832</v>
      </c>
      <c r="AC32" s="113">
        <v>54785</v>
      </c>
      <c r="AD32" s="11"/>
      <c r="AE32" s="113">
        <v>27</v>
      </c>
      <c r="AF32" s="130">
        <v>982581</v>
      </c>
      <c r="AG32" s="113">
        <v>48889</v>
      </c>
      <c r="AM32" s="11"/>
      <c r="AN32" s="11"/>
      <c r="AO32" s="11"/>
      <c r="AP32" s="11"/>
      <c r="AQ32" s="11"/>
      <c r="AR32" s="11"/>
    </row>
    <row r="33" spans="2:44">
      <c r="B33" s="161" t="s">
        <v>41</v>
      </c>
      <c r="C33" s="111">
        <v>34</v>
      </c>
      <c r="D33" s="116">
        <v>60548</v>
      </c>
      <c r="E33" s="113">
        <v>1175</v>
      </c>
      <c r="F33" s="114"/>
      <c r="G33" s="115">
        <v>34</v>
      </c>
      <c r="H33" s="111">
        <v>115901</v>
      </c>
      <c r="I33" s="113">
        <v>22978</v>
      </c>
      <c r="J33" s="114"/>
      <c r="K33" s="111">
        <v>32</v>
      </c>
      <c r="L33" s="111">
        <v>196153</v>
      </c>
      <c r="M33" s="113">
        <v>69700</v>
      </c>
      <c r="N33" s="113"/>
      <c r="O33" s="113">
        <v>28</v>
      </c>
      <c r="P33" s="116">
        <v>267739</v>
      </c>
      <c r="Q33" s="116">
        <v>51376</v>
      </c>
      <c r="R33" s="153"/>
      <c r="S33" s="113">
        <v>28</v>
      </c>
      <c r="T33" s="113">
        <v>196619</v>
      </c>
      <c r="U33" s="116">
        <v>53017</v>
      </c>
      <c r="V33" s="153"/>
      <c r="W33" s="113">
        <v>29</v>
      </c>
      <c r="X33" s="130">
        <v>213349</v>
      </c>
      <c r="Y33" s="113">
        <v>50705</v>
      </c>
      <c r="AA33" s="113">
        <v>31</v>
      </c>
      <c r="AB33" s="130">
        <v>197938</v>
      </c>
      <c r="AC33" s="113">
        <v>45805</v>
      </c>
      <c r="AD33" s="11"/>
      <c r="AE33" s="113">
        <v>30</v>
      </c>
      <c r="AF33" s="130">
        <v>205286</v>
      </c>
      <c r="AG33" s="113">
        <v>43914</v>
      </c>
      <c r="AM33" s="11"/>
      <c r="AN33" s="11"/>
      <c r="AO33" s="11"/>
      <c r="AP33" s="11"/>
      <c r="AQ33" s="11"/>
      <c r="AR33" s="11"/>
    </row>
    <row r="34" spans="2:44">
      <c r="B34" s="161" t="s">
        <v>42</v>
      </c>
      <c r="C34" s="111">
        <v>25</v>
      </c>
      <c r="D34" s="116">
        <v>102193</v>
      </c>
      <c r="E34" s="113">
        <v>5024</v>
      </c>
      <c r="F34" s="114"/>
      <c r="G34" s="115">
        <v>26</v>
      </c>
      <c r="H34" s="111">
        <v>180583</v>
      </c>
      <c r="I34" s="113">
        <v>24180</v>
      </c>
      <c r="J34" s="114"/>
      <c r="K34" s="111">
        <v>25</v>
      </c>
      <c r="L34" s="111">
        <v>263370</v>
      </c>
      <c r="M34" s="113">
        <v>44993</v>
      </c>
      <c r="N34" s="113"/>
      <c r="O34" s="113">
        <v>29</v>
      </c>
      <c r="P34" s="116">
        <v>261685</v>
      </c>
      <c r="Q34" s="116">
        <v>45773</v>
      </c>
      <c r="R34" s="153"/>
      <c r="S34" s="113">
        <v>31</v>
      </c>
      <c r="T34" s="113">
        <v>289210</v>
      </c>
      <c r="U34" s="116">
        <v>44977</v>
      </c>
      <c r="V34" s="153"/>
      <c r="W34" s="113">
        <v>31</v>
      </c>
      <c r="X34" s="130">
        <v>297957</v>
      </c>
      <c r="Y34" s="113">
        <v>44412</v>
      </c>
      <c r="AA34" s="113">
        <v>32</v>
      </c>
      <c r="AB34" s="130">
        <v>302583</v>
      </c>
      <c r="AC34" s="113">
        <v>41320</v>
      </c>
      <c r="AD34" s="11"/>
      <c r="AE34" s="113">
        <v>31</v>
      </c>
      <c r="AF34" s="130">
        <v>302195</v>
      </c>
      <c r="AG34" s="113">
        <v>43428</v>
      </c>
      <c r="AM34" s="11"/>
      <c r="AN34" s="11"/>
      <c r="AO34" s="11"/>
      <c r="AP34" s="11"/>
      <c r="AQ34" s="11"/>
      <c r="AR34" s="11"/>
    </row>
    <row r="35" spans="2:44">
      <c r="B35" s="161" t="s">
        <v>43</v>
      </c>
      <c r="C35" s="111">
        <v>14</v>
      </c>
      <c r="D35" s="116">
        <v>289835</v>
      </c>
      <c r="E35" s="113">
        <v>4781</v>
      </c>
      <c r="F35" s="114"/>
      <c r="G35" s="115">
        <v>17</v>
      </c>
      <c r="H35" s="111">
        <v>389426</v>
      </c>
      <c r="I35" s="113">
        <v>22796</v>
      </c>
      <c r="J35" s="114"/>
      <c r="K35" s="111">
        <v>18</v>
      </c>
      <c r="L35" s="111">
        <v>524109</v>
      </c>
      <c r="M35" s="113">
        <v>56320</v>
      </c>
      <c r="N35" s="113"/>
      <c r="O35" s="113">
        <v>30</v>
      </c>
      <c r="P35" s="116">
        <v>239352</v>
      </c>
      <c r="Q35" s="116">
        <v>45493</v>
      </c>
      <c r="R35" s="153"/>
      <c r="S35" s="113">
        <v>32</v>
      </c>
      <c r="T35" s="113">
        <v>556605</v>
      </c>
      <c r="U35" s="116">
        <v>38885</v>
      </c>
      <c r="V35" s="153"/>
      <c r="W35" s="113">
        <v>27</v>
      </c>
      <c r="X35" s="130">
        <v>587320</v>
      </c>
      <c r="Y35" s="113">
        <v>52543</v>
      </c>
      <c r="AA35" s="113">
        <v>30</v>
      </c>
      <c r="AB35" s="130">
        <v>615994</v>
      </c>
      <c r="AC35" s="113">
        <v>45866</v>
      </c>
      <c r="AD35" s="11"/>
      <c r="AE35" s="113">
        <v>28</v>
      </c>
      <c r="AF35" s="130">
        <v>609184</v>
      </c>
      <c r="AG35" s="113">
        <v>47093</v>
      </c>
      <c r="AM35" s="11"/>
      <c r="AN35" s="11"/>
      <c r="AO35" s="11"/>
      <c r="AP35" s="11"/>
      <c r="AQ35" s="11"/>
      <c r="AR35" s="11"/>
    </row>
    <row r="36" spans="2:44">
      <c r="B36" s="161" t="s">
        <v>44</v>
      </c>
      <c r="C36" s="111">
        <v>40</v>
      </c>
      <c r="D36" s="116">
        <v>35309</v>
      </c>
      <c r="E36" s="113">
        <v>4000</v>
      </c>
      <c r="F36" s="114"/>
      <c r="G36" s="115">
        <v>38</v>
      </c>
      <c r="H36" s="111">
        <v>81553</v>
      </c>
      <c r="I36" s="113">
        <v>30214</v>
      </c>
      <c r="J36" s="114"/>
      <c r="K36" s="111">
        <v>38</v>
      </c>
      <c r="L36" s="111">
        <v>120059</v>
      </c>
      <c r="M36" s="113">
        <v>47364</v>
      </c>
      <c r="N36" s="113"/>
      <c r="O36" s="113">
        <v>31</v>
      </c>
      <c r="P36" s="116">
        <v>219518</v>
      </c>
      <c r="Q36" s="116">
        <v>45466</v>
      </c>
      <c r="R36" s="153"/>
      <c r="S36" s="113">
        <v>27</v>
      </c>
      <c r="T36" s="113">
        <v>152775</v>
      </c>
      <c r="U36" s="116">
        <v>53127</v>
      </c>
      <c r="V36" s="153"/>
      <c r="W36" s="113">
        <v>26</v>
      </c>
      <c r="X36" s="130">
        <v>164598</v>
      </c>
      <c r="Y36" s="113">
        <v>53312</v>
      </c>
      <c r="AA36" s="113">
        <v>29</v>
      </c>
      <c r="AB36" s="130">
        <v>148470</v>
      </c>
      <c r="AC36" s="113">
        <v>48185</v>
      </c>
      <c r="AD36" s="11"/>
      <c r="AE36" s="113">
        <v>26</v>
      </c>
      <c r="AF36" s="130">
        <v>155598</v>
      </c>
      <c r="AG36" s="113">
        <v>49312</v>
      </c>
      <c r="AM36" s="11"/>
      <c r="AN36" s="11"/>
      <c r="AO36" s="11"/>
      <c r="AP36" s="11"/>
      <c r="AQ36" s="11"/>
      <c r="AR36" s="11"/>
    </row>
    <row r="37" spans="2:44">
      <c r="B37" s="161" t="s">
        <v>45</v>
      </c>
      <c r="C37" s="111">
        <v>36</v>
      </c>
      <c r="D37" s="116">
        <v>53561</v>
      </c>
      <c r="E37" s="113">
        <v>3986</v>
      </c>
      <c r="F37" s="114"/>
      <c r="G37" s="115">
        <v>35</v>
      </c>
      <c r="H37" s="111">
        <v>99577</v>
      </c>
      <c r="I37" s="113">
        <v>27581</v>
      </c>
      <c r="J37" s="114"/>
      <c r="K37" s="111">
        <v>35</v>
      </c>
      <c r="L37" s="111">
        <v>151453</v>
      </c>
      <c r="M37" s="113">
        <v>46666</v>
      </c>
      <c r="N37" s="113"/>
      <c r="O37" s="113">
        <v>32</v>
      </c>
      <c r="P37" s="116">
        <v>212215</v>
      </c>
      <c r="Q37" s="116">
        <v>44634</v>
      </c>
      <c r="R37" s="153"/>
      <c r="S37" s="113">
        <v>30</v>
      </c>
      <c r="T37" s="113">
        <v>182418</v>
      </c>
      <c r="U37" s="116">
        <v>46802</v>
      </c>
      <c r="V37" s="153"/>
      <c r="W37" s="113">
        <v>33</v>
      </c>
      <c r="X37" s="130">
        <v>175203</v>
      </c>
      <c r="Y37" s="113">
        <v>40252</v>
      </c>
      <c r="AA37" s="113">
        <v>28</v>
      </c>
      <c r="AB37" s="130">
        <v>197142</v>
      </c>
      <c r="AC37" s="113">
        <v>49698</v>
      </c>
      <c r="AD37" s="11"/>
      <c r="AE37" s="113">
        <v>32</v>
      </c>
      <c r="AF37" s="130">
        <v>196277</v>
      </c>
      <c r="AG37" s="113">
        <v>40096</v>
      </c>
      <c r="AM37" s="11"/>
      <c r="AN37" s="11"/>
      <c r="AO37" s="11"/>
      <c r="AP37" s="11"/>
      <c r="AQ37" s="11"/>
      <c r="AR37" s="11"/>
    </row>
    <row r="38" spans="2:44">
      <c r="B38" s="161" t="s">
        <v>46</v>
      </c>
      <c r="C38" s="111">
        <v>12</v>
      </c>
      <c r="D38" s="116">
        <v>345983</v>
      </c>
      <c r="E38" s="113">
        <v>4385</v>
      </c>
      <c r="F38" s="114"/>
      <c r="G38" s="115">
        <v>13</v>
      </c>
      <c r="H38" s="111">
        <v>562650</v>
      </c>
      <c r="I38" s="113">
        <v>21532</v>
      </c>
      <c r="J38" s="114"/>
      <c r="K38" s="111">
        <v>12</v>
      </c>
      <c r="L38" s="111">
        <v>865304</v>
      </c>
      <c r="M38" s="113">
        <v>37469</v>
      </c>
      <c r="N38" s="113"/>
      <c r="O38" s="113">
        <v>33</v>
      </c>
      <c r="P38" s="116">
        <v>192315</v>
      </c>
      <c r="Q38" s="116">
        <v>41733</v>
      </c>
      <c r="R38" s="153"/>
      <c r="S38" s="113">
        <v>33</v>
      </c>
      <c r="T38" s="113">
        <v>987754</v>
      </c>
      <c r="U38" s="116">
        <v>36581</v>
      </c>
      <c r="V38" s="153"/>
      <c r="W38" s="113">
        <v>32</v>
      </c>
      <c r="X38" s="130">
        <v>999967</v>
      </c>
      <c r="Y38" s="113">
        <v>41024</v>
      </c>
      <c r="AA38" s="113">
        <v>33</v>
      </c>
      <c r="AB38" s="130">
        <v>983688</v>
      </c>
      <c r="AC38" s="113">
        <v>35034</v>
      </c>
      <c r="AD38" s="11"/>
      <c r="AE38" s="113">
        <v>34</v>
      </c>
      <c r="AF38" s="130">
        <v>992698</v>
      </c>
      <c r="AG38" s="113">
        <v>33723</v>
      </c>
      <c r="AM38" s="11"/>
      <c r="AN38" s="11"/>
      <c r="AO38" s="11"/>
      <c r="AP38" s="11"/>
      <c r="AQ38" s="11"/>
      <c r="AR38" s="11"/>
    </row>
    <row r="39" spans="2:44">
      <c r="B39" s="161" t="s">
        <v>47</v>
      </c>
      <c r="C39" s="111">
        <v>39</v>
      </c>
      <c r="D39" s="116">
        <v>47981</v>
      </c>
      <c r="E39" s="113">
        <v>984</v>
      </c>
      <c r="F39" s="114"/>
      <c r="G39" s="115">
        <v>36</v>
      </c>
      <c r="H39" s="111">
        <v>96754</v>
      </c>
      <c r="I39" s="113">
        <v>15501</v>
      </c>
      <c r="J39" s="114"/>
      <c r="K39" s="111">
        <v>34</v>
      </c>
      <c r="L39" s="111">
        <v>170609</v>
      </c>
      <c r="M39" s="113">
        <v>37902</v>
      </c>
      <c r="N39" s="113"/>
      <c r="O39" s="113">
        <v>34</v>
      </c>
      <c r="P39" s="116">
        <v>188530</v>
      </c>
      <c r="Q39" s="116">
        <v>33079</v>
      </c>
      <c r="R39" s="153"/>
      <c r="S39" s="113">
        <v>36</v>
      </c>
      <c r="T39" s="113">
        <v>174270</v>
      </c>
      <c r="U39" s="116">
        <v>26533</v>
      </c>
      <c r="V39" s="153"/>
      <c r="W39" s="113">
        <v>35</v>
      </c>
      <c r="X39" s="130">
        <v>201915</v>
      </c>
      <c r="Y39" s="113">
        <v>32654</v>
      </c>
      <c r="AA39" s="113">
        <v>35</v>
      </c>
      <c r="AB39" s="130">
        <v>196174</v>
      </c>
      <c r="AC39" s="113">
        <v>29313</v>
      </c>
      <c r="AD39" s="11"/>
      <c r="AE39" s="113">
        <v>33</v>
      </c>
      <c r="AF39" s="130">
        <v>218554</v>
      </c>
      <c r="AG39" s="113">
        <v>35750</v>
      </c>
      <c r="AM39" s="11"/>
      <c r="AN39" s="11"/>
      <c r="AO39" s="11"/>
      <c r="AP39" s="11"/>
      <c r="AQ39" s="11"/>
      <c r="AR39" s="11"/>
    </row>
    <row r="40" spans="2:44">
      <c r="B40" s="161" t="s">
        <v>48</v>
      </c>
      <c r="C40" s="111">
        <v>26</v>
      </c>
      <c r="D40" s="116">
        <v>100974</v>
      </c>
      <c r="E40" s="113">
        <v>3690</v>
      </c>
      <c r="F40" s="114"/>
      <c r="G40" s="115">
        <v>32</v>
      </c>
      <c r="H40" s="111">
        <v>139696</v>
      </c>
      <c r="I40" s="113">
        <v>10658</v>
      </c>
      <c r="J40" s="114"/>
      <c r="K40" s="111">
        <v>33</v>
      </c>
      <c r="L40" s="111">
        <v>190830</v>
      </c>
      <c r="M40" s="113">
        <v>28838</v>
      </c>
      <c r="N40" s="113"/>
      <c r="O40" s="113">
        <v>35</v>
      </c>
      <c r="P40" s="116">
        <v>161704</v>
      </c>
      <c r="Q40" s="116">
        <v>27778</v>
      </c>
      <c r="R40" s="153"/>
      <c r="S40" s="113">
        <v>35</v>
      </c>
      <c r="T40" s="113">
        <v>207680</v>
      </c>
      <c r="U40" s="116">
        <v>30349</v>
      </c>
      <c r="V40" s="153"/>
      <c r="W40" s="113">
        <v>36</v>
      </c>
      <c r="X40" s="130">
        <v>212935</v>
      </c>
      <c r="Y40" s="113">
        <v>30960</v>
      </c>
      <c r="AA40" s="113">
        <v>34</v>
      </c>
      <c r="AB40" s="130">
        <v>218102</v>
      </c>
      <c r="AC40" s="113">
        <v>32303</v>
      </c>
      <c r="AD40" s="11"/>
      <c r="AE40" s="113">
        <v>35</v>
      </c>
      <c r="AF40" s="130">
        <v>223521</v>
      </c>
      <c r="AG40" s="113">
        <v>27628</v>
      </c>
      <c r="AM40" s="11"/>
      <c r="AN40" s="11"/>
      <c r="AO40" s="11"/>
      <c r="AP40" s="11"/>
      <c r="AQ40" s="11"/>
      <c r="AR40" s="11"/>
    </row>
    <row r="41" spans="2:44">
      <c r="B41" s="161" t="s">
        <v>49</v>
      </c>
      <c r="C41" s="111">
        <v>15</v>
      </c>
      <c r="D41" s="112">
        <v>288507</v>
      </c>
      <c r="E41" s="113">
        <v>3111</v>
      </c>
      <c r="F41" s="114"/>
      <c r="G41" s="115">
        <v>18</v>
      </c>
      <c r="H41" s="111">
        <v>388568</v>
      </c>
      <c r="I41" s="113">
        <v>15299</v>
      </c>
      <c r="J41" s="114"/>
      <c r="K41" s="111">
        <v>19</v>
      </c>
      <c r="L41" s="111">
        <v>502040</v>
      </c>
      <c r="M41" s="113">
        <v>20201</v>
      </c>
      <c r="N41" s="113"/>
      <c r="O41" s="113">
        <v>36</v>
      </c>
      <c r="P41" s="116">
        <v>159877</v>
      </c>
      <c r="Q41" s="116">
        <v>27000</v>
      </c>
      <c r="R41" s="153"/>
      <c r="S41" s="113">
        <v>34</v>
      </c>
      <c r="T41" s="113">
        <v>551053</v>
      </c>
      <c r="U41" s="116">
        <v>31072</v>
      </c>
      <c r="V41" s="153"/>
      <c r="W41" s="113">
        <v>34</v>
      </c>
      <c r="X41" s="130">
        <v>557885</v>
      </c>
      <c r="Y41" s="113">
        <v>33766</v>
      </c>
      <c r="AA41" s="113">
        <v>36</v>
      </c>
      <c r="AB41" s="130">
        <v>555166</v>
      </c>
      <c r="AC41" s="113">
        <v>21038</v>
      </c>
      <c r="AD41" s="11"/>
      <c r="AE41" s="113">
        <v>36</v>
      </c>
      <c r="AF41" s="130">
        <v>557308</v>
      </c>
      <c r="AG41" s="113">
        <v>24663</v>
      </c>
      <c r="AM41" s="11"/>
      <c r="AN41" s="11"/>
      <c r="AO41" s="11"/>
      <c r="AP41" s="11"/>
      <c r="AQ41" s="11"/>
      <c r="AR41" s="11"/>
    </row>
    <row r="42" spans="2:44">
      <c r="B42" s="161" t="s">
        <v>50</v>
      </c>
      <c r="C42" s="111">
        <v>44</v>
      </c>
      <c r="D42" s="116">
        <v>29109</v>
      </c>
      <c r="E42" s="113">
        <v>795</v>
      </c>
      <c r="F42" s="114"/>
      <c r="G42" s="115">
        <v>43</v>
      </c>
      <c r="H42" s="120">
        <v>49960</v>
      </c>
      <c r="I42" s="113">
        <v>9209</v>
      </c>
      <c r="J42" s="114"/>
      <c r="K42" s="111">
        <v>43</v>
      </c>
      <c r="L42" s="120">
        <v>74570</v>
      </c>
      <c r="M42" s="113">
        <v>20910</v>
      </c>
      <c r="N42" s="113"/>
      <c r="O42" s="113">
        <v>37</v>
      </c>
      <c r="P42" s="116">
        <v>152685</v>
      </c>
      <c r="Q42" s="116">
        <v>25650</v>
      </c>
      <c r="R42" s="153"/>
      <c r="S42" s="113">
        <v>37</v>
      </c>
      <c r="T42" s="113">
        <v>73639</v>
      </c>
      <c r="U42" s="116">
        <v>18327</v>
      </c>
      <c r="V42" s="153"/>
      <c r="W42" s="113">
        <v>37</v>
      </c>
      <c r="X42" s="130">
        <v>77179</v>
      </c>
      <c r="Y42" s="113">
        <v>20542</v>
      </c>
      <c r="AA42" s="113">
        <v>37</v>
      </c>
      <c r="AB42" s="130">
        <v>87298</v>
      </c>
      <c r="AC42" s="113">
        <v>17473</v>
      </c>
      <c r="AD42" s="11"/>
      <c r="AE42" s="113">
        <v>38</v>
      </c>
      <c r="AF42" s="130">
        <v>78861</v>
      </c>
      <c r="AG42" s="113">
        <v>19135</v>
      </c>
      <c r="AM42" s="11"/>
      <c r="AN42" s="11"/>
      <c r="AO42" s="11"/>
      <c r="AP42" s="11"/>
      <c r="AQ42" s="11"/>
      <c r="AR42" s="11"/>
    </row>
    <row r="43" spans="2:44">
      <c r="B43" s="161" t="s">
        <v>51</v>
      </c>
      <c r="C43" s="111">
        <v>7</v>
      </c>
      <c r="D43" s="116">
        <v>594988</v>
      </c>
      <c r="E43" s="113">
        <v>4279</v>
      </c>
      <c r="F43" s="114"/>
      <c r="G43" s="115">
        <v>7</v>
      </c>
      <c r="H43" s="120">
        <v>811247</v>
      </c>
      <c r="I43" s="113">
        <v>9911</v>
      </c>
      <c r="J43" s="114"/>
      <c r="K43" s="111">
        <v>7</v>
      </c>
      <c r="L43" s="120">
        <v>1029215</v>
      </c>
      <c r="M43" s="113">
        <v>17152</v>
      </c>
      <c r="N43" s="113"/>
      <c r="O43" s="113">
        <v>38</v>
      </c>
      <c r="P43" s="116">
        <v>138057</v>
      </c>
      <c r="Q43" s="116">
        <v>17172</v>
      </c>
      <c r="R43" s="153"/>
      <c r="S43" s="113">
        <v>39</v>
      </c>
      <c r="T43" s="113">
        <v>1196854</v>
      </c>
      <c r="U43" s="116">
        <v>16473</v>
      </c>
      <c r="V43" s="153"/>
      <c r="W43" s="113">
        <v>39</v>
      </c>
      <c r="X43" s="130">
        <v>1231619</v>
      </c>
      <c r="Y43" s="113">
        <v>9631</v>
      </c>
      <c r="AA43" s="113">
        <v>38</v>
      </c>
      <c r="AB43" s="130">
        <v>1268774</v>
      </c>
      <c r="AC43" s="113">
        <v>17190</v>
      </c>
      <c r="AD43" s="11"/>
      <c r="AE43" s="113">
        <v>39</v>
      </c>
      <c r="AF43" s="130">
        <v>1262338</v>
      </c>
      <c r="AG43" s="113">
        <v>14293</v>
      </c>
      <c r="AM43" s="11"/>
      <c r="AN43" s="11"/>
      <c r="AO43" s="11"/>
      <c r="AP43" s="11"/>
      <c r="AQ43" s="11"/>
      <c r="AR43" s="11"/>
    </row>
    <row r="44" spans="2:44">
      <c r="B44" s="161" t="s">
        <v>52</v>
      </c>
      <c r="C44" s="111">
        <v>45</v>
      </c>
      <c r="D44" s="116">
        <v>25306</v>
      </c>
      <c r="E44" s="113">
        <v>1160</v>
      </c>
      <c r="F44" s="114"/>
      <c r="G44" s="115">
        <v>42</v>
      </c>
      <c r="H44" s="120">
        <v>50765</v>
      </c>
      <c r="I44" s="113">
        <v>8078</v>
      </c>
      <c r="J44" s="114"/>
      <c r="K44" s="111">
        <v>42</v>
      </c>
      <c r="L44" s="120">
        <v>77073</v>
      </c>
      <c r="M44" s="113">
        <v>15098</v>
      </c>
      <c r="N44" s="113"/>
      <c r="O44" s="113">
        <v>39</v>
      </c>
      <c r="P44" s="116">
        <v>106637</v>
      </c>
      <c r="Q44" s="116">
        <v>16450</v>
      </c>
      <c r="R44" s="153"/>
      <c r="S44" s="113">
        <v>38</v>
      </c>
      <c r="T44" s="113">
        <v>100081</v>
      </c>
      <c r="U44" s="116">
        <v>16491</v>
      </c>
      <c r="V44" s="153"/>
      <c r="W44" s="113">
        <v>38</v>
      </c>
      <c r="X44" s="130">
        <v>100958</v>
      </c>
      <c r="Y44" s="113">
        <v>18541</v>
      </c>
      <c r="AA44" s="113">
        <v>39</v>
      </c>
      <c r="AB44" s="130">
        <v>97475</v>
      </c>
      <c r="AC44" s="113">
        <v>14880</v>
      </c>
      <c r="AD44" s="11"/>
      <c r="AE44" s="113">
        <v>37</v>
      </c>
      <c r="AF44" s="130">
        <v>105374</v>
      </c>
      <c r="AG44" s="113">
        <v>20596</v>
      </c>
      <c r="AM44" s="11"/>
      <c r="AN44" s="11"/>
      <c r="AO44" s="11"/>
      <c r="AP44" s="11"/>
      <c r="AQ44" s="11"/>
      <c r="AR44" s="11"/>
    </row>
    <row r="45" spans="2:44">
      <c r="B45" s="161" t="s">
        <v>53</v>
      </c>
      <c r="C45" s="111">
        <v>50</v>
      </c>
      <c r="D45" s="116">
        <v>10747</v>
      </c>
      <c r="E45" s="120">
        <v>2275</v>
      </c>
      <c r="F45" s="114"/>
      <c r="G45" s="115">
        <v>51</v>
      </c>
      <c r="H45" s="120">
        <v>15664</v>
      </c>
      <c r="I45" s="120">
        <v>3532</v>
      </c>
      <c r="J45" s="114"/>
      <c r="K45" s="111">
        <v>51</v>
      </c>
      <c r="L45" s="120">
        <v>20212</v>
      </c>
      <c r="M45" s="120">
        <v>6803</v>
      </c>
      <c r="N45" s="111"/>
      <c r="O45" s="113">
        <v>40</v>
      </c>
      <c r="P45" s="116">
        <v>103872</v>
      </c>
      <c r="Q45" s="116">
        <v>8897</v>
      </c>
      <c r="R45" s="153"/>
      <c r="S45" s="113">
        <v>40</v>
      </c>
      <c r="T45" s="113">
        <v>24783</v>
      </c>
      <c r="U45" s="116">
        <v>7258</v>
      </c>
      <c r="V45" s="153"/>
      <c r="W45" s="113">
        <v>40</v>
      </c>
      <c r="X45" s="130">
        <v>23793</v>
      </c>
      <c r="Y45" s="113">
        <v>8178</v>
      </c>
      <c r="AA45" s="113">
        <v>40</v>
      </c>
      <c r="AB45" s="130">
        <v>23657</v>
      </c>
      <c r="AC45" s="113">
        <v>8792</v>
      </c>
      <c r="AD45" s="11"/>
      <c r="AE45" s="113">
        <v>40</v>
      </c>
      <c r="AF45" s="130">
        <v>20497</v>
      </c>
      <c r="AG45" s="113">
        <v>10052</v>
      </c>
      <c r="AM45" s="11"/>
      <c r="AN45" s="11"/>
      <c r="AO45" s="11"/>
      <c r="AP45" s="11"/>
      <c r="AQ45" s="11"/>
      <c r="AR45" s="11"/>
    </row>
    <row r="46" spans="2:44">
      <c r="B46" s="161" t="s">
        <v>54</v>
      </c>
      <c r="C46" s="111">
        <v>17</v>
      </c>
      <c r="D46" s="116">
        <v>180978</v>
      </c>
      <c r="E46" s="113">
        <v>1444</v>
      </c>
      <c r="F46" s="114"/>
      <c r="G46" s="115">
        <v>22</v>
      </c>
      <c r="H46" s="120">
        <v>233093</v>
      </c>
      <c r="I46" s="113">
        <v>3062</v>
      </c>
      <c r="J46" s="114"/>
      <c r="K46" s="111">
        <v>26</v>
      </c>
      <c r="L46" s="120">
        <v>263290</v>
      </c>
      <c r="M46" s="113">
        <v>6674</v>
      </c>
      <c r="N46" s="113"/>
      <c r="O46" s="113">
        <v>41</v>
      </c>
      <c r="P46" s="116">
        <v>95628</v>
      </c>
      <c r="Q46" s="116">
        <v>8726</v>
      </c>
      <c r="R46" s="153"/>
      <c r="S46" s="113">
        <v>41</v>
      </c>
      <c r="T46" s="113">
        <v>288861</v>
      </c>
      <c r="U46" s="116">
        <v>6595</v>
      </c>
      <c r="V46" s="153"/>
      <c r="W46" s="113">
        <v>41</v>
      </c>
      <c r="X46" s="130">
        <v>285041</v>
      </c>
      <c r="Y46" s="113">
        <v>6489</v>
      </c>
      <c r="AA46" s="113">
        <v>41</v>
      </c>
      <c r="AB46" s="130">
        <v>291029</v>
      </c>
      <c r="AC46" s="113">
        <v>8239</v>
      </c>
      <c r="AD46" s="11"/>
      <c r="AE46" s="113">
        <v>41</v>
      </c>
      <c r="AF46" s="130">
        <v>295696</v>
      </c>
      <c r="AG46" s="113">
        <v>4577</v>
      </c>
      <c r="AM46" s="11"/>
      <c r="AN46" s="11"/>
      <c r="AO46" s="11"/>
      <c r="AP46" s="11"/>
      <c r="AQ46" s="11"/>
      <c r="AR46" s="11"/>
    </row>
    <row r="47" spans="2:44" ht="15.75" customHeight="1">
      <c r="B47" s="161" t="s">
        <v>55</v>
      </c>
      <c r="C47" s="111">
        <v>43</v>
      </c>
      <c r="D47" s="112">
        <v>30214</v>
      </c>
      <c r="E47" s="113">
        <v>1286</v>
      </c>
      <c r="F47" s="114"/>
      <c r="G47" s="115">
        <v>45</v>
      </c>
      <c r="H47" s="120">
        <v>46323</v>
      </c>
      <c r="I47" s="113">
        <v>3185</v>
      </c>
      <c r="J47" s="114"/>
      <c r="K47" s="111">
        <v>45</v>
      </c>
      <c r="L47" s="120">
        <v>58523</v>
      </c>
      <c r="M47" s="113">
        <v>5255</v>
      </c>
      <c r="N47" s="113"/>
      <c r="O47" s="113">
        <v>42</v>
      </c>
      <c r="P47" s="116">
        <v>85553</v>
      </c>
      <c r="Q47" s="116">
        <v>4486</v>
      </c>
      <c r="R47" s="153"/>
      <c r="S47" s="113">
        <v>42</v>
      </c>
      <c r="T47" s="113">
        <v>64646</v>
      </c>
      <c r="U47" s="116">
        <v>5219</v>
      </c>
      <c r="V47" s="153"/>
      <c r="W47" s="113">
        <v>46</v>
      </c>
      <c r="X47" s="130">
        <v>70563</v>
      </c>
      <c r="Y47" s="113">
        <v>4015</v>
      </c>
      <c r="AA47" s="113">
        <v>42</v>
      </c>
      <c r="AB47" s="130">
        <v>65655</v>
      </c>
      <c r="AC47" s="113">
        <v>6107</v>
      </c>
      <c r="AD47" s="11"/>
      <c r="AE47" s="113">
        <v>43</v>
      </c>
      <c r="AF47" s="130">
        <v>66225</v>
      </c>
      <c r="AG47" s="113">
        <v>3094</v>
      </c>
      <c r="AM47" s="11"/>
      <c r="AN47" s="11"/>
      <c r="AO47" s="11"/>
      <c r="AP47" s="11"/>
      <c r="AQ47" s="11"/>
      <c r="AR47" s="11"/>
    </row>
    <row r="48" spans="2:44">
      <c r="B48" s="161" t="s">
        <v>56</v>
      </c>
      <c r="C48" s="111">
        <v>35</v>
      </c>
      <c r="D48" s="116">
        <v>59959</v>
      </c>
      <c r="E48" s="113">
        <v>799</v>
      </c>
      <c r="F48" s="114"/>
      <c r="G48" s="115">
        <v>39</v>
      </c>
      <c r="H48" s="120">
        <v>79433</v>
      </c>
      <c r="I48" s="113">
        <v>2234</v>
      </c>
      <c r="J48" s="114"/>
      <c r="K48" s="111">
        <v>40</v>
      </c>
      <c r="L48" s="120">
        <v>88842</v>
      </c>
      <c r="M48" s="113">
        <v>4158</v>
      </c>
      <c r="N48" s="113"/>
      <c r="O48" s="113">
        <v>43</v>
      </c>
      <c r="P48" s="116">
        <v>83501</v>
      </c>
      <c r="Q48" s="116">
        <v>4096</v>
      </c>
      <c r="R48" s="153"/>
      <c r="S48" s="113">
        <v>44</v>
      </c>
      <c r="T48" s="113">
        <v>101048</v>
      </c>
      <c r="U48" s="116">
        <v>4341</v>
      </c>
      <c r="V48" s="153"/>
      <c r="W48" s="113">
        <v>42</v>
      </c>
      <c r="X48" s="130">
        <v>117032</v>
      </c>
      <c r="Y48" s="113">
        <v>6421</v>
      </c>
      <c r="AA48" s="113">
        <v>45</v>
      </c>
      <c r="AB48" s="130">
        <v>114101</v>
      </c>
      <c r="AC48" s="113">
        <v>3359</v>
      </c>
      <c r="AD48" s="11"/>
      <c r="AE48" s="113">
        <v>46</v>
      </c>
      <c r="AF48" s="130">
        <v>98574</v>
      </c>
      <c r="AG48" s="113">
        <v>2094</v>
      </c>
      <c r="AM48" s="11"/>
      <c r="AN48" s="11"/>
      <c r="AO48" s="11"/>
      <c r="AP48" s="11"/>
      <c r="AQ48" s="11"/>
      <c r="AR48" s="11"/>
    </row>
    <row r="49" spans="1:59" ht="15.75" customHeight="1">
      <c r="B49" s="161" t="s">
        <v>57</v>
      </c>
      <c r="C49" s="111">
        <v>51</v>
      </c>
      <c r="D49" s="116">
        <v>10468</v>
      </c>
      <c r="E49" s="113">
        <v>142</v>
      </c>
      <c r="F49" s="114"/>
      <c r="G49" s="115">
        <v>49</v>
      </c>
      <c r="H49" s="120">
        <v>18377</v>
      </c>
      <c r="I49" s="113">
        <v>1837</v>
      </c>
      <c r="J49" s="114"/>
      <c r="K49" s="111">
        <v>49</v>
      </c>
      <c r="L49" s="120">
        <v>25911</v>
      </c>
      <c r="M49" s="113">
        <v>3391</v>
      </c>
      <c r="N49" s="113"/>
      <c r="O49" s="113">
        <v>44</v>
      </c>
      <c r="P49" s="116">
        <v>73912</v>
      </c>
      <c r="Q49" s="116">
        <v>3415</v>
      </c>
      <c r="R49" s="153"/>
      <c r="S49" s="113">
        <v>45</v>
      </c>
      <c r="T49" s="113">
        <v>36274</v>
      </c>
      <c r="U49" s="116">
        <v>3792</v>
      </c>
      <c r="V49" s="153"/>
      <c r="W49" s="113">
        <v>45</v>
      </c>
      <c r="X49" s="130">
        <v>37011</v>
      </c>
      <c r="Y49" s="113">
        <v>4764</v>
      </c>
      <c r="AA49" s="113">
        <v>48</v>
      </c>
      <c r="AB49" s="130">
        <v>34543</v>
      </c>
      <c r="AC49" s="113">
        <v>2297</v>
      </c>
      <c r="AD49" s="11"/>
      <c r="AE49" s="113">
        <v>42</v>
      </c>
      <c r="AF49" s="130">
        <v>38510</v>
      </c>
      <c r="AG49" s="113">
        <v>4504</v>
      </c>
      <c r="AM49" s="11"/>
      <c r="AN49" s="11"/>
      <c r="AO49" s="11"/>
      <c r="AP49" s="11"/>
      <c r="AQ49" s="11"/>
      <c r="AR49" s="11"/>
    </row>
    <row r="50" spans="1:59">
      <c r="B50" s="161" t="s">
        <v>58</v>
      </c>
      <c r="C50" s="111">
        <v>48</v>
      </c>
      <c r="D50" s="116">
        <v>18861</v>
      </c>
      <c r="E50" s="113">
        <v>216</v>
      </c>
      <c r="F50" s="114"/>
      <c r="G50" s="115">
        <v>48</v>
      </c>
      <c r="H50" s="120">
        <v>23352</v>
      </c>
      <c r="I50" s="113">
        <v>1278</v>
      </c>
      <c r="J50" s="114"/>
      <c r="K50" s="111">
        <v>48</v>
      </c>
      <c r="L50" s="120">
        <v>26947</v>
      </c>
      <c r="M50" s="113">
        <v>764</v>
      </c>
      <c r="N50" s="113"/>
      <c r="O50" s="113">
        <v>45</v>
      </c>
      <c r="P50" s="116">
        <v>56039</v>
      </c>
      <c r="Q50" s="116">
        <v>2980</v>
      </c>
      <c r="R50" s="153"/>
      <c r="S50" s="113">
        <v>51</v>
      </c>
      <c r="T50" s="113">
        <v>30684</v>
      </c>
      <c r="U50" s="116">
        <v>496</v>
      </c>
      <c r="V50" s="153"/>
      <c r="W50" s="113">
        <v>43</v>
      </c>
      <c r="X50" s="130">
        <v>32827</v>
      </c>
      <c r="Y50" s="113">
        <v>5498</v>
      </c>
      <c r="AA50" s="113">
        <v>43</v>
      </c>
      <c r="AB50" s="130">
        <v>33211</v>
      </c>
      <c r="AC50" s="113">
        <v>3773</v>
      </c>
      <c r="AD50" s="11"/>
      <c r="AE50" s="113">
        <v>51</v>
      </c>
      <c r="AF50" s="130">
        <v>30324</v>
      </c>
      <c r="AG50" s="113">
        <v>705</v>
      </c>
      <c r="AM50" s="11"/>
      <c r="AN50" s="11"/>
      <c r="AO50" s="11"/>
      <c r="AP50" s="11"/>
      <c r="AQ50" s="11"/>
      <c r="AR50" s="11"/>
    </row>
    <row r="51" spans="1:59">
      <c r="B51" s="161" t="s">
        <v>59</v>
      </c>
      <c r="C51" s="111">
        <v>27</v>
      </c>
      <c r="D51" s="116">
        <v>97776</v>
      </c>
      <c r="E51" s="113">
        <v>1070</v>
      </c>
      <c r="F51" s="114"/>
      <c r="G51" s="115">
        <v>33</v>
      </c>
      <c r="H51" s="120">
        <v>124325</v>
      </c>
      <c r="I51" s="113">
        <v>2593</v>
      </c>
      <c r="J51" s="114"/>
      <c r="K51" s="111">
        <v>37</v>
      </c>
      <c r="L51" s="120">
        <v>136788</v>
      </c>
      <c r="M51" s="113">
        <v>3892</v>
      </c>
      <c r="N51" s="113"/>
      <c r="O51" s="113">
        <v>46</v>
      </c>
      <c r="P51" s="116">
        <v>39939</v>
      </c>
      <c r="Q51" s="116">
        <v>2117</v>
      </c>
      <c r="R51" s="153"/>
      <c r="S51" s="113">
        <v>46</v>
      </c>
      <c r="T51" s="113">
        <v>157621</v>
      </c>
      <c r="U51" s="116">
        <v>3721</v>
      </c>
      <c r="V51" s="153"/>
      <c r="W51" s="113">
        <v>48</v>
      </c>
      <c r="X51" s="130">
        <v>151984</v>
      </c>
      <c r="Y51" s="113">
        <v>2047</v>
      </c>
      <c r="AA51" s="113">
        <v>44</v>
      </c>
      <c r="AB51" s="130">
        <v>155377</v>
      </c>
      <c r="AC51" s="113">
        <v>3760</v>
      </c>
      <c r="AD51" s="11"/>
      <c r="AE51" s="113">
        <v>47</v>
      </c>
      <c r="AF51" s="130">
        <v>156101</v>
      </c>
      <c r="AG51" s="113">
        <v>2022</v>
      </c>
      <c r="AM51" s="11"/>
      <c r="AN51" s="11"/>
      <c r="AO51" s="11"/>
      <c r="AP51" s="11"/>
      <c r="AQ51" s="11"/>
      <c r="AR51" s="11"/>
    </row>
    <row r="52" spans="1:59">
      <c r="B52" s="161" t="s">
        <v>60</v>
      </c>
      <c r="C52" s="111">
        <v>38</v>
      </c>
      <c r="D52" s="116">
        <v>48022</v>
      </c>
      <c r="E52" s="120">
        <v>212</v>
      </c>
      <c r="F52" s="114"/>
      <c r="G52" s="115">
        <v>44</v>
      </c>
      <c r="H52" s="120">
        <v>47405</v>
      </c>
      <c r="I52" s="120">
        <v>503</v>
      </c>
      <c r="J52" s="114"/>
      <c r="K52" s="111">
        <v>44</v>
      </c>
      <c r="L52" s="120">
        <v>59068</v>
      </c>
      <c r="M52" s="120">
        <v>547</v>
      </c>
      <c r="N52" s="111"/>
      <c r="O52" s="113">
        <v>47</v>
      </c>
      <c r="P52" s="116">
        <v>33519</v>
      </c>
      <c r="Q52" s="116">
        <v>1798</v>
      </c>
      <c r="R52" s="153"/>
      <c r="S52" s="113">
        <v>49</v>
      </c>
      <c r="T52" s="113">
        <v>64695</v>
      </c>
      <c r="U52" s="116">
        <v>668</v>
      </c>
      <c r="V52" s="153"/>
      <c r="W52" s="113">
        <v>51</v>
      </c>
      <c r="X52" s="130">
        <v>59816</v>
      </c>
      <c r="Y52" s="113">
        <v>220</v>
      </c>
      <c r="AA52" s="113">
        <v>51</v>
      </c>
      <c r="AB52" s="130">
        <v>63226</v>
      </c>
      <c r="AC52" s="113">
        <v>894</v>
      </c>
      <c r="AD52" s="11"/>
      <c r="AE52" s="113">
        <v>49</v>
      </c>
      <c r="AF52" s="130">
        <v>62933</v>
      </c>
      <c r="AG52" s="113">
        <v>1679</v>
      </c>
      <c r="AM52" s="11"/>
      <c r="AN52" s="11"/>
      <c r="AO52" s="11"/>
      <c r="AP52" s="11"/>
      <c r="AQ52" s="11"/>
      <c r="AR52" s="11"/>
    </row>
    <row r="53" spans="1:59">
      <c r="B53" s="161" t="s">
        <v>61</v>
      </c>
      <c r="C53" s="111">
        <v>46</v>
      </c>
      <c r="D53" s="116">
        <v>21233</v>
      </c>
      <c r="E53" s="113">
        <v>197</v>
      </c>
      <c r="F53" s="114"/>
      <c r="G53" s="115">
        <v>46</v>
      </c>
      <c r="H53" s="120">
        <v>26809</v>
      </c>
      <c r="I53" s="113">
        <v>166</v>
      </c>
      <c r="J53" s="114"/>
      <c r="K53" s="111">
        <v>46</v>
      </c>
      <c r="L53" s="120">
        <v>33264</v>
      </c>
      <c r="M53" s="113">
        <v>668</v>
      </c>
      <c r="N53" s="113"/>
      <c r="O53" s="113">
        <v>48</v>
      </c>
      <c r="P53" s="116">
        <v>30757</v>
      </c>
      <c r="Q53" s="116">
        <v>1717</v>
      </c>
      <c r="R53" s="153"/>
      <c r="S53" s="113">
        <v>50</v>
      </c>
      <c r="T53" s="113">
        <v>27797</v>
      </c>
      <c r="U53" s="116">
        <v>646</v>
      </c>
      <c r="V53" s="153"/>
      <c r="W53" s="113">
        <v>50</v>
      </c>
      <c r="X53" s="130">
        <v>35110</v>
      </c>
      <c r="Y53" s="113">
        <v>430</v>
      </c>
      <c r="AA53" s="113">
        <v>50</v>
      </c>
      <c r="AB53" s="130">
        <v>35097</v>
      </c>
      <c r="AC53" s="113">
        <v>924</v>
      </c>
      <c r="AD53" s="11"/>
      <c r="AE53" s="113">
        <v>44</v>
      </c>
      <c r="AF53" s="130">
        <v>33501</v>
      </c>
      <c r="AG53" s="113">
        <v>2273</v>
      </c>
      <c r="AM53" s="11"/>
      <c r="AN53" s="11"/>
      <c r="AO53" s="11"/>
      <c r="AP53" s="11"/>
      <c r="AQ53" s="11"/>
      <c r="AR53" s="11"/>
    </row>
    <row r="54" spans="1:59">
      <c r="B54" s="161" t="s">
        <v>62</v>
      </c>
      <c r="C54" s="111">
        <v>37</v>
      </c>
      <c r="D54" s="116">
        <v>48143</v>
      </c>
      <c r="E54" s="113">
        <v>787</v>
      </c>
      <c r="F54" s="114"/>
      <c r="G54" s="115">
        <v>41</v>
      </c>
      <c r="H54" s="120">
        <v>59950</v>
      </c>
      <c r="I54" s="113">
        <v>1372</v>
      </c>
      <c r="J54" s="114"/>
      <c r="K54" s="111">
        <v>41</v>
      </c>
      <c r="L54" s="120">
        <v>79949</v>
      </c>
      <c r="M54" s="113">
        <v>3124</v>
      </c>
      <c r="N54" s="113"/>
      <c r="O54" s="113">
        <v>49</v>
      </c>
      <c r="P54" s="116">
        <v>28451</v>
      </c>
      <c r="Q54" s="116">
        <v>1716</v>
      </c>
      <c r="R54" s="153"/>
      <c r="S54" s="113">
        <v>47</v>
      </c>
      <c r="T54" s="113">
        <v>87539</v>
      </c>
      <c r="U54" s="116">
        <v>3024</v>
      </c>
      <c r="V54" s="153"/>
      <c r="W54" s="113">
        <v>47</v>
      </c>
      <c r="X54" s="130">
        <v>95321</v>
      </c>
      <c r="Y54" s="113">
        <v>3372</v>
      </c>
      <c r="AA54" s="113">
        <v>49</v>
      </c>
      <c r="AB54" s="130">
        <v>95564</v>
      </c>
      <c r="AC54" s="113">
        <v>1459</v>
      </c>
      <c r="AD54" s="11"/>
      <c r="AE54" s="113">
        <v>45</v>
      </c>
      <c r="AF54" s="130">
        <v>100393</v>
      </c>
      <c r="AG54" s="113">
        <v>2113</v>
      </c>
      <c r="AM54" s="11"/>
      <c r="AN54" s="11"/>
      <c r="AO54" s="11"/>
      <c r="AP54" s="11"/>
      <c r="AQ54" s="11"/>
      <c r="AR54" s="11"/>
    </row>
    <row r="55" spans="1:59" ht="15.75" customHeight="1">
      <c r="B55" s="161" t="s">
        <v>63</v>
      </c>
      <c r="C55" s="111">
        <v>47</v>
      </c>
      <c r="D55" s="116">
        <v>20016</v>
      </c>
      <c r="E55" s="113">
        <v>172</v>
      </c>
      <c r="F55" s="114"/>
      <c r="G55" s="115">
        <v>47</v>
      </c>
      <c r="H55" s="120">
        <v>26614</v>
      </c>
      <c r="I55" s="113">
        <v>1557</v>
      </c>
      <c r="J55" s="114"/>
      <c r="K55" s="111">
        <v>47</v>
      </c>
      <c r="L55" s="120">
        <v>27031</v>
      </c>
      <c r="M55" s="113">
        <v>1239</v>
      </c>
      <c r="N55" s="113"/>
      <c r="O55" s="113">
        <v>50</v>
      </c>
      <c r="P55" s="116">
        <v>28084</v>
      </c>
      <c r="Q55" s="116">
        <v>1428</v>
      </c>
      <c r="R55" s="153"/>
      <c r="S55" s="113">
        <v>48</v>
      </c>
      <c r="T55" s="113">
        <v>39963</v>
      </c>
      <c r="U55" s="116">
        <v>2486</v>
      </c>
      <c r="V55" s="153"/>
      <c r="W55" s="113">
        <v>49</v>
      </c>
      <c r="X55" s="130">
        <v>38033</v>
      </c>
      <c r="Y55" s="113">
        <v>790</v>
      </c>
      <c r="AA55" s="113">
        <v>46</v>
      </c>
      <c r="AB55" s="130">
        <v>34953</v>
      </c>
      <c r="AC55" s="113">
        <v>2951</v>
      </c>
      <c r="AD55" s="11"/>
      <c r="AE55" s="113">
        <v>50</v>
      </c>
      <c r="AF55" s="130">
        <v>37584</v>
      </c>
      <c r="AG55" s="113">
        <v>961</v>
      </c>
      <c r="AM55" s="11"/>
      <c r="AN55" s="11"/>
      <c r="AO55" s="11"/>
      <c r="AP55" s="11"/>
      <c r="AQ55" s="11"/>
      <c r="AR55" s="11"/>
    </row>
    <row r="56" spans="1:59">
      <c r="B56" s="161" t="s">
        <v>64</v>
      </c>
      <c r="C56" s="111">
        <v>49</v>
      </c>
      <c r="D56" s="116">
        <v>13140</v>
      </c>
      <c r="E56" s="113">
        <v>210</v>
      </c>
      <c r="F56" s="119"/>
      <c r="G56" s="115">
        <v>50</v>
      </c>
      <c r="H56" s="120">
        <v>15973</v>
      </c>
      <c r="I56" s="113">
        <v>493</v>
      </c>
      <c r="J56" s="119"/>
      <c r="K56" s="111">
        <v>50</v>
      </c>
      <c r="L56" s="120">
        <v>20364</v>
      </c>
      <c r="M56" s="113">
        <v>1035</v>
      </c>
      <c r="N56" s="113"/>
      <c r="O56" s="120">
        <v>51</v>
      </c>
      <c r="P56" s="116">
        <v>23012</v>
      </c>
      <c r="Q56" s="116">
        <v>1050</v>
      </c>
      <c r="R56" s="153"/>
      <c r="S56" s="113">
        <v>43</v>
      </c>
      <c r="T56" s="113">
        <v>28371</v>
      </c>
      <c r="U56" s="116">
        <v>4444</v>
      </c>
      <c r="V56" s="153"/>
      <c r="W56" s="113">
        <v>44</v>
      </c>
      <c r="X56" s="130">
        <v>37032</v>
      </c>
      <c r="Y56" s="113">
        <v>4901</v>
      </c>
      <c r="AA56" s="113">
        <v>47</v>
      </c>
      <c r="AB56" s="130">
        <v>43712</v>
      </c>
      <c r="AC56" s="113">
        <v>2817</v>
      </c>
      <c r="AE56" s="113">
        <v>48</v>
      </c>
      <c r="AF56" s="130">
        <v>32563</v>
      </c>
      <c r="AG56" s="113">
        <v>1758</v>
      </c>
      <c r="AM56" s="11"/>
      <c r="AN56" s="11"/>
      <c r="AO56" s="11"/>
      <c r="AP56" s="11"/>
      <c r="AQ56" s="11"/>
      <c r="AR56" s="11"/>
    </row>
    <row r="57" spans="1:59">
      <c r="B57" s="162" t="s">
        <v>65</v>
      </c>
      <c r="C57" s="121"/>
      <c r="D57" s="122">
        <v>20626450</v>
      </c>
      <c r="E57" s="123">
        <v>4409033</v>
      </c>
      <c r="F57" s="124"/>
      <c r="G57" s="121"/>
      <c r="H57" s="125">
        <v>33055462</v>
      </c>
      <c r="I57" s="123">
        <v>9325452</v>
      </c>
      <c r="J57" s="124"/>
      <c r="K57" s="121"/>
      <c r="L57" s="125">
        <v>42386752</v>
      </c>
      <c r="M57" s="123">
        <v>11964241</v>
      </c>
      <c r="N57" s="126"/>
      <c r="O57" s="123"/>
      <c r="P57" s="123">
        <v>46127684</v>
      </c>
      <c r="Q57" s="127">
        <v>11906325</v>
      </c>
      <c r="R57" s="128"/>
      <c r="S57" s="123"/>
      <c r="T57" s="123">
        <v>46692053</v>
      </c>
      <c r="U57" s="123">
        <v>11897775</v>
      </c>
      <c r="V57" s="129"/>
      <c r="W57" s="123"/>
      <c r="X57" s="123">
        <f t="shared" ref="X57:Y57" si="0">SUM(X6:X56)</f>
        <v>47579295</v>
      </c>
      <c r="Y57" s="123">
        <f t="shared" si="0"/>
        <v>11597633</v>
      </c>
      <c r="AA57" s="123"/>
      <c r="AB57" s="123">
        <v>47949073</v>
      </c>
      <c r="AC57" s="123">
        <v>11549703</v>
      </c>
      <c r="AD57" s="11"/>
      <c r="AE57" s="123"/>
      <c r="AF57" s="123">
        <v>48022409</v>
      </c>
      <c r="AG57" s="123">
        <v>11247434</v>
      </c>
      <c r="AM57" s="11"/>
      <c r="AN57" s="11"/>
      <c r="AO57" s="11"/>
      <c r="AP57" s="11"/>
      <c r="AQ57" s="11"/>
      <c r="AR57" s="11"/>
    </row>
    <row r="58" spans="1:59" ht="20.25" customHeight="1">
      <c r="B58" s="163"/>
      <c r="C58" s="164"/>
      <c r="D58" s="165"/>
      <c r="E58" s="166"/>
      <c r="F58" s="167"/>
      <c r="G58" s="164"/>
      <c r="H58" s="168"/>
      <c r="I58" s="166"/>
      <c r="J58" s="167"/>
      <c r="K58" s="164"/>
      <c r="L58" s="168"/>
      <c r="M58" s="166"/>
      <c r="N58" s="169"/>
      <c r="O58" s="166"/>
      <c r="P58" s="166"/>
      <c r="Q58" s="170"/>
      <c r="R58" s="171"/>
      <c r="S58" s="166"/>
      <c r="T58" s="166"/>
      <c r="U58" s="170"/>
      <c r="V58" s="172"/>
      <c r="W58" s="172"/>
      <c r="X58" s="158"/>
      <c r="Y58" s="158"/>
      <c r="AC58" s="16"/>
      <c r="AD58" s="16"/>
      <c r="AE58" s="16"/>
      <c r="AF58" s="16"/>
      <c r="AG58" s="16"/>
      <c r="AM58" s="16"/>
      <c r="AN58" s="16"/>
      <c r="AO58" s="16"/>
      <c r="AP58" s="16"/>
      <c r="AQ58" s="16"/>
      <c r="AR58" s="16"/>
    </row>
    <row r="59" spans="1:59" ht="6" customHeight="1" thickBot="1">
      <c r="B59" s="173"/>
      <c r="C59" s="174"/>
      <c r="D59" s="174"/>
      <c r="E59" s="175"/>
      <c r="F59" s="148"/>
      <c r="G59" s="175"/>
      <c r="H59" s="175"/>
      <c r="I59" s="175"/>
      <c r="J59" s="148"/>
      <c r="K59" s="175"/>
      <c r="L59" s="175"/>
      <c r="M59" s="175"/>
      <c r="N59" s="148"/>
      <c r="O59" s="175"/>
      <c r="P59" s="175"/>
      <c r="Q59" s="175"/>
      <c r="R59" s="155"/>
      <c r="S59" s="175"/>
      <c r="T59" s="175"/>
      <c r="U59" s="175"/>
      <c r="V59" s="155"/>
      <c r="W59" s="155"/>
      <c r="X59" s="158"/>
      <c r="Y59" s="158"/>
      <c r="AD59" s="11"/>
      <c r="AE59" s="11"/>
      <c r="AF59" s="11"/>
      <c r="AG59" s="11"/>
      <c r="AM59" s="11"/>
      <c r="AN59" s="11"/>
      <c r="AO59" s="11"/>
      <c r="AP59" s="11"/>
      <c r="AQ59" s="11"/>
      <c r="AR59" s="11"/>
    </row>
    <row r="60" spans="1:59" ht="15.75" customHeight="1">
      <c r="B60" s="264" t="s">
        <v>0</v>
      </c>
      <c r="C60" s="264" t="s">
        <v>66</v>
      </c>
      <c r="D60" s="264" t="s">
        <v>5</v>
      </c>
      <c r="E60" s="154" t="s">
        <v>3</v>
      </c>
      <c r="F60" s="155"/>
      <c r="G60" s="264" t="s">
        <v>4</v>
      </c>
      <c r="H60" s="264" t="s">
        <v>5</v>
      </c>
      <c r="I60" s="154" t="s">
        <v>6</v>
      </c>
      <c r="J60" s="155"/>
      <c r="K60" s="264" t="s">
        <v>7</v>
      </c>
      <c r="L60" s="264" t="s">
        <v>5</v>
      </c>
      <c r="M60" s="154" t="s">
        <v>8</v>
      </c>
      <c r="N60" s="156"/>
      <c r="O60" s="264" t="s">
        <v>9</v>
      </c>
      <c r="P60" s="264" t="s">
        <v>5</v>
      </c>
      <c r="Q60" s="154" t="s">
        <v>67</v>
      </c>
      <c r="R60" s="176"/>
      <c r="S60" s="264" t="s">
        <v>11</v>
      </c>
      <c r="T60" s="264" t="s">
        <v>5</v>
      </c>
      <c r="U60" s="154" t="s">
        <v>68</v>
      </c>
      <c r="V60" s="148"/>
      <c r="W60" s="264" t="s">
        <v>153</v>
      </c>
      <c r="X60" s="264" t="s">
        <v>5</v>
      </c>
      <c r="Y60" s="154" t="s">
        <v>154</v>
      </c>
      <c r="Z60" s="17"/>
      <c r="AA60" s="264" t="s">
        <v>185</v>
      </c>
      <c r="AB60" s="264" t="s">
        <v>5</v>
      </c>
      <c r="AC60" s="233" t="s">
        <v>184</v>
      </c>
      <c r="AD60" s="11"/>
      <c r="AE60" s="264" t="s">
        <v>183</v>
      </c>
      <c r="AF60" s="264" t="s">
        <v>5</v>
      </c>
      <c r="AG60" s="233" t="s">
        <v>182</v>
      </c>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3.25" customHeight="1">
      <c r="B61" s="269"/>
      <c r="C61" s="269"/>
      <c r="D61" s="269"/>
      <c r="E61" s="132" t="s">
        <v>13</v>
      </c>
      <c r="F61" s="160"/>
      <c r="G61" s="269"/>
      <c r="H61" s="269"/>
      <c r="I61" s="132" t="s">
        <v>13</v>
      </c>
      <c r="J61" s="160"/>
      <c r="K61" s="269"/>
      <c r="L61" s="269"/>
      <c r="M61" s="132" t="s">
        <v>13</v>
      </c>
      <c r="N61" s="156"/>
      <c r="O61" s="269"/>
      <c r="P61" s="269"/>
      <c r="Q61" s="132" t="s">
        <v>13</v>
      </c>
      <c r="R61" s="158"/>
      <c r="S61" s="269"/>
      <c r="T61" s="269"/>
      <c r="U61" s="132" t="s">
        <v>13</v>
      </c>
      <c r="V61" s="148"/>
      <c r="W61" s="269"/>
      <c r="X61" s="269"/>
      <c r="Y61" s="132" t="s">
        <v>13</v>
      </c>
      <c r="Z61" s="17"/>
      <c r="AA61" s="269"/>
      <c r="AB61" s="269"/>
      <c r="AC61" s="132" t="s">
        <v>13</v>
      </c>
      <c r="AD61" s="11"/>
      <c r="AE61" s="269"/>
      <c r="AF61" s="269"/>
      <c r="AG61" s="132" t="s">
        <v>13</v>
      </c>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c r="A62" s="161" t="s">
        <v>14</v>
      </c>
      <c r="C62" s="177">
        <v>1</v>
      </c>
      <c r="D62" s="178">
        <v>100</v>
      </c>
      <c r="E62" s="179">
        <f t="shared" ref="E62:E93" si="1">(E6/D6)*100</f>
        <v>38.734015991464787</v>
      </c>
      <c r="F62" s="180"/>
      <c r="G62" s="181">
        <v>1</v>
      </c>
      <c r="H62" s="178">
        <v>100</v>
      </c>
      <c r="I62" s="182">
        <f t="shared" ref="I62:I93" si="2">(I6/H6)*100</f>
        <v>43.337480265916739</v>
      </c>
      <c r="J62" s="180"/>
      <c r="K62" s="177">
        <v>1</v>
      </c>
      <c r="L62" s="178">
        <v>100</v>
      </c>
      <c r="M62" s="183">
        <f t="shared" ref="M62:M93" si="3">(M6/L6)*100</f>
        <v>41.859586131393733</v>
      </c>
      <c r="N62" s="183"/>
      <c r="O62" s="184">
        <v>1</v>
      </c>
      <c r="P62" s="178">
        <v>100</v>
      </c>
      <c r="Q62" s="183">
        <f t="shared" ref="Q62:Q93" si="4">(Q6/P6)*100</f>
        <v>39.320711086717395</v>
      </c>
      <c r="R62" s="158"/>
      <c r="S62" s="184">
        <f>S6</f>
        <v>1</v>
      </c>
      <c r="T62" s="178">
        <v>100</v>
      </c>
      <c r="U62" s="183">
        <f>(U6/T6)*100</f>
        <v>38.985399310822899</v>
      </c>
      <c r="V62" s="148"/>
      <c r="W62" s="184">
        <f>W6</f>
        <v>1</v>
      </c>
      <c r="X62" s="178">
        <v>100</v>
      </c>
      <c r="Y62" s="183">
        <f>(Y6/X6)*100</f>
        <v>37.710677321889314</v>
      </c>
      <c r="Z62" s="17"/>
      <c r="AA62" s="113">
        <v>1</v>
      </c>
      <c r="AB62" s="178">
        <v>100</v>
      </c>
      <c r="AC62" s="183">
        <f>(AC6/AB6)*100</f>
        <v>37.361075820971507</v>
      </c>
      <c r="AD62" s="11"/>
      <c r="AE62" s="113">
        <v>1</v>
      </c>
      <c r="AF62" s="178">
        <v>100</v>
      </c>
      <c r="AG62" s="183">
        <f>(AG6/AF6)*100</f>
        <v>36.754823080632143</v>
      </c>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c r="A63" s="161" t="s">
        <v>15</v>
      </c>
      <c r="C63" s="177">
        <v>4</v>
      </c>
      <c r="D63" s="185">
        <v>100</v>
      </c>
      <c r="E63" s="179">
        <f t="shared" si="1"/>
        <v>58.188482746914929</v>
      </c>
      <c r="F63" s="186"/>
      <c r="G63" s="181">
        <v>3</v>
      </c>
      <c r="H63" s="185">
        <v>100</v>
      </c>
      <c r="I63" s="182">
        <f t="shared" si="2"/>
        <v>62.149608502845588</v>
      </c>
      <c r="J63" s="186"/>
      <c r="K63" s="177">
        <v>3</v>
      </c>
      <c r="L63" s="185">
        <v>100</v>
      </c>
      <c r="M63" s="183">
        <f t="shared" si="3"/>
        <v>58.153769641144336</v>
      </c>
      <c r="N63" s="183"/>
      <c r="O63" s="184">
        <v>2</v>
      </c>
      <c r="P63" s="185">
        <v>100</v>
      </c>
      <c r="Q63" s="183">
        <f t="shared" si="4"/>
        <v>53.323088782683129</v>
      </c>
      <c r="R63" s="187"/>
      <c r="S63" s="184">
        <f t="shared" ref="S63:S112" si="5">S7</f>
        <v>2</v>
      </c>
      <c r="T63" s="185">
        <v>100</v>
      </c>
      <c r="U63" s="183">
        <f t="shared" ref="U63:U113" si="6">(U7/T7)*100</f>
        <v>53.065666477260976</v>
      </c>
      <c r="V63" s="148"/>
      <c r="W63" s="184">
        <f t="shared" ref="W63:W112" si="7">W7</f>
        <v>2</v>
      </c>
      <c r="X63" s="185">
        <v>100</v>
      </c>
      <c r="Y63" s="183">
        <f t="shared" ref="Y63:Y113" si="8">(Y7/X7)*100</f>
        <v>50.761982497848614</v>
      </c>
      <c r="Z63" s="17"/>
      <c r="AA63" s="113">
        <v>2</v>
      </c>
      <c r="AB63" s="178">
        <v>100</v>
      </c>
      <c r="AC63" s="183">
        <f t="shared" ref="AC63:AC112" si="9">(AC7/AB7)*100</f>
        <v>49.56861178402449</v>
      </c>
      <c r="AD63" s="11"/>
      <c r="AE63" s="113">
        <v>2</v>
      </c>
      <c r="AF63" s="178">
        <v>100</v>
      </c>
      <c r="AG63" s="183">
        <f t="shared" ref="AG63:AG112" si="10">(AG7/AF7)*100</f>
        <v>47.612705865479512</v>
      </c>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c r="A64" s="161" t="s">
        <v>16</v>
      </c>
      <c r="C64" s="177">
        <v>6</v>
      </c>
      <c r="D64" s="188">
        <v>100</v>
      </c>
      <c r="E64" s="179">
        <f t="shared" si="1"/>
        <v>29.445650384917567</v>
      </c>
      <c r="F64" s="186"/>
      <c r="G64" s="181">
        <v>5</v>
      </c>
      <c r="H64" s="188">
        <v>100</v>
      </c>
      <c r="I64" s="182">
        <f t="shared" si="2"/>
        <v>39.115307308453787</v>
      </c>
      <c r="J64" s="186"/>
      <c r="K64" s="177">
        <v>6</v>
      </c>
      <c r="L64" s="188">
        <v>100</v>
      </c>
      <c r="M64" s="183">
        <f t="shared" si="3"/>
        <v>39.21453836497853</v>
      </c>
      <c r="N64" s="183"/>
      <c r="O64" s="184">
        <v>3</v>
      </c>
      <c r="P64" s="188">
        <v>100</v>
      </c>
      <c r="Q64" s="183">
        <f t="shared" si="4"/>
        <v>15.036120747733067</v>
      </c>
      <c r="R64" s="189"/>
      <c r="S64" s="184">
        <f t="shared" si="5"/>
        <v>3</v>
      </c>
      <c r="T64" s="188">
        <v>100</v>
      </c>
      <c r="U64" s="183">
        <f t="shared" si="6"/>
        <v>36.200083805977833</v>
      </c>
      <c r="V64" s="190"/>
      <c r="W64" s="184">
        <f t="shared" si="7"/>
        <v>3</v>
      </c>
      <c r="X64" s="188">
        <v>100</v>
      </c>
      <c r="Y64" s="183">
        <f t="shared" si="8"/>
        <v>35.328352954981028</v>
      </c>
      <c r="Z64" s="19"/>
      <c r="AA64" s="113">
        <v>3</v>
      </c>
      <c r="AB64" s="178">
        <v>100</v>
      </c>
      <c r="AC64" s="183">
        <f t="shared" si="9"/>
        <v>34.663369048764473</v>
      </c>
      <c r="AD64" s="11"/>
      <c r="AE64" s="113">
        <v>3</v>
      </c>
      <c r="AF64" s="178">
        <v>100</v>
      </c>
      <c r="AG64" s="183">
        <f t="shared" si="10"/>
        <v>33.278136088252552</v>
      </c>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c r="A65" s="161" t="s">
        <v>17</v>
      </c>
      <c r="C65" s="177">
        <v>13</v>
      </c>
      <c r="D65" s="178">
        <v>100</v>
      </c>
      <c r="E65" s="179">
        <f t="shared" si="1"/>
        <v>53.000003313639269</v>
      </c>
      <c r="F65" s="191"/>
      <c r="G65" s="181">
        <v>8</v>
      </c>
      <c r="H65" s="178">
        <v>100</v>
      </c>
      <c r="I65" s="182">
        <f t="shared" si="2"/>
        <v>62.829659658316437</v>
      </c>
      <c r="J65" s="192"/>
      <c r="K65" s="177">
        <v>11</v>
      </c>
      <c r="L65" s="178">
        <v>100</v>
      </c>
      <c r="M65" s="183">
        <f t="shared" si="3"/>
        <v>57.983740543356745</v>
      </c>
      <c r="N65" s="183"/>
      <c r="O65" s="184">
        <v>4</v>
      </c>
      <c r="P65" s="178">
        <v>100</v>
      </c>
      <c r="Q65" s="183">
        <f t="shared" si="4"/>
        <v>12.315102291373998</v>
      </c>
      <c r="R65" s="189"/>
      <c r="S65" s="184">
        <f t="shared" si="5"/>
        <v>4</v>
      </c>
      <c r="T65" s="178">
        <v>100</v>
      </c>
      <c r="U65" s="183">
        <f t="shared" si="6"/>
        <v>51.65157726436496</v>
      </c>
      <c r="V65" s="190"/>
      <c r="W65" s="184">
        <f t="shared" si="7"/>
        <v>4</v>
      </c>
      <c r="X65" s="178">
        <v>100</v>
      </c>
      <c r="Y65" s="183">
        <f t="shared" si="8"/>
        <v>51.66183348419662</v>
      </c>
      <c r="Z65" s="19"/>
      <c r="AA65" s="113">
        <v>4</v>
      </c>
      <c r="AB65" s="178">
        <v>100</v>
      </c>
      <c r="AC65" s="183">
        <f t="shared" si="9"/>
        <v>52.746845124282984</v>
      </c>
      <c r="AD65" s="11"/>
      <c r="AE65" s="113">
        <v>4</v>
      </c>
      <c r="AF65" s="178">
        <v>100</v>
      </c>
      <c r="AG65" s="183">
        <f t="shared" si="10"/>
        <v>50.934438127494865</v>
      </c>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c r="A66" s="161" t="s">
        <v>18</v>
      </c>
      <c r="C66" s="177">
        <v>3</v>
      </c>
      <c r="D66" s="178">
        <v>100</v>
      </c>
      <c r="E66" s="179">
        <f t="shared" si="1"/>
        <v>3.4526363674397529</v>
      </c>
      <c r="F66" s="193"/>
      <c r="G66" s="181">
        <v>4</v>
      </c>
      <c r="H66" s="178">
        <v>100</v>
      </c>
      <c r="I66" s="182">
        <f t="shared" si="2"/>
        <v>6.9214426160281866</v>
      </c>
      <c r="J66" s="193"/>
      <c r="K66" s="177">
        <v>4</v>
      </c>
      <c r="L66" s="178">
        <v>100</v>
      </c>
      <c r="M66" s="183">
        <f t="shared" si="3"/>
        <v>7.0832035256625892</v>
      </c>
      <c r="N66" s="183"/>
      <c r="O66" s="184">
        <v>5</v>
      </c>
      <c r="P66" s="178">
        <v>100</v>
      </c>
      <c r="Q66" s="183">
        <f t="shared" si="4"/>
        <v>14.134734239802224</v>
      </c>
      <c r="R66" s="189"/>
      <c r="S66" s="184">
        <f t="shared" si="5"/>
        <v>5</v>
      </c>
      <c r="T66" s="178">
        <v>100</v>
      </c>
      <c r="U66" s="183">
        <f t="shared" si="6"/>
        <v>6.1682365895301823</v>
      </c>
      <c r="V66" s="190"/>
      <c r="W66" s="184">
        <f t="shared" si="7"/>
        <v>5</v>
      </c>
      <c r="X66" s="178">
        <v>100</v>
      </c>
      <c r="Y66" s="183">
        <f t="shared" si="8"/>
        <v>5.9299656905108122</v>
      </c>
      <c r="Z66" s="19"/>
      <c r="AA66" s="113">
        <v>5</v>
      </c>
      <c r="AB66" s="178">
        <v>100</v>
      </c>
      <c r="AC66" s="183">
        <f t="shared" si="9"/>
        <v>5.6624371443652812</v>
      </c>
      <c r="AD66" s="11"/>
      <c r="AE66" s="113">
        <v>5</v>
      </c>
      <c r="AF66" s="178">
        <v>100</v>
      </c>
      <c r="AG66" s="183">
        <f t="shared" si="10"/>
        <v>5.8042361553848263</v>
      </c>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c r="A67" s="161" t="s">
        <v>19</v>
      </c>
      <c r="C67" s="177">
        <v>16</v>
      </c>
      <c r="D67" s="178">
        <v>100</v>
      </c>
      <c r="E67" s="179">
        <f t="shared" si="1"/>
        <v>9.6841577934997858</v>
      </c>
      <c r="F67" s="180"/>
      <c r="G67" s="181">
        <v>11</v>
      </c>
      <c r="H67" s="178">
        <v>100</v>
      </c>
      <c r="I67" s="182">
        <f t="shared" si="2"/>
        <v>30.088132845803095</v>
      </c>
      <c r="J67" s="180"/>
      <c r="K67" s="177">
        <v>8</v>
      </c>
      <c r="L67" s="178">
        <v>100.00000000000001</v>
      </c>
      <c r="M67" s="183">
        <f t="shared" si="3"/>
        <v>28.794997053365741</v>
      </c>
      <c r="N67" s="183"/>
      <c r="O67" s="184">
        <v>6</v>
      </c>
      <c r="P67" s="178">
        <v>100.00000000000001</v>
      </c>
      <c r="Q67" s="183">
        <f t="shared" si="4"/>
        <v>14.021119905281434</v>
      </c>
      <c r="R67" s="189"/>
      <c r="S67" s="184">
        <f t="shared" si="5"/>
        <v>6</v>
      </c>
      <c r="T67" s="178">
        <v>100.00000000000001</v>
      </c>
      <c r="U67" s="183">
        <f t="shared" si="6"/>
        <v>23.228939404602716</v>
      </c>
      <c r="V67" s="190"/>
      <c r="W67" s="184">
        <f t="shared" si="7"/>
        <v>6</v>
      </c>
      <c r="X67" s="178">
        <v>100.00000000000001</v>
      </c>
      <c r="Y67" s="183">
        <f t="shared" si="8"/>
        <v>21.390053512522066</v>
      </c>
      <c r="Z67" s="19"/>
      <c r="AA67" s="113">
        <v>7</v>
      </c>
      <c r="AB67" s="178">
        <v>100</v>
      </c>
      <c r="AC67" s="183">
        <f t="shared" si="9"/>
        <v>21.0147582863937</v>
      </c>
      <c r="AD67" s="11"/>
      <c r="AE67" s="113">
        <v>7</v>
      </c>
      <c r="AF67" s="178">
        <v>100</v>
      </c>
      <c r="AG67" s="183">
        <f t="shared" si="10"/>
        <v>19.934584685982085</v>
      </c>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c r="A68" s="161" t="s">
        <v>20</v>
      </c>
      <c r="C68" s="177">
        <v>20</v>
      </c>
      <c r="D68" s="178">
        <v>100</v>
      </c>
      <c r="E68" s="179">
        <f t="shared" si="1"/>
        <v>6.2444925098133455</v>
      </c>
      <c r="F68" s="186"/>
      <c r="G68" s="181">
        <v>15</v>
      </c>
      <c r="H68" s="178">
        <v>100</v>
      </c>
      <c r="I68" s="182">
        <f t="shared" si="2"/>
        <v>34.994925234528132</v>
      </c>
      <c r="J68" s="186"/>
      <c r="K68" s="177">
        <v>14</v>
      </c>
      <c r="L68" s="178">
        <v>100.00000000000001</v>
      </c>
      <c r="M68" s="183">
        <f t="shared" si="3"/>
        <v>32.995053078717604</v>
      </c>
      <c r="N68" s="183"/>
      <c r="O68" s="184">
        <v>7</v>
      </c>
      <c r="P68" s="178">
        <v>100.00000000000001</v>
      </c>
      <c r="Q68" s="183">
        <f t="shared" si="4"/>
        <v>21.327866859878228</v>
      </c>
      <c r="R68" s="189"/>
      <c r="S68" s="184">
        <f t="shared" si="5"/>
        <v>9</v>
      </c>
      <c r="T68" s="178">
        <v>100.00000000000001</v>
      </c>
      <c r="U68" s="183">
        <f t="shared" si="6"/>
        <v>27.580793590645808</v>
      </c>
      <c r="V68" s="190"/>
      <c r="W68" s="184">
        <f t="shared" si="7"/>
        <v>9</v>
      </c>
      <c r="X68" s="178">
        <v>100.00000000000001</v>
      </c>
      <c r="Y68" s="183">
        <f t="shared" si="8"/>
        <v>26.449517602555279</v>
      </c>
      <c r="Z68" s="19"/>
      <c r="AA68" s="113">
        <v>10</v>
      </c>
      <c r="AB68" s="178">
        <v>100</v>
      </c>
      <c r="AC68" s="183">
        <f t="shared" si="9"/>
        <v>25.56809200126462</v>
      </c>
      <c r="AD68" s="11"/>
      <c r="AE68" s="113">
        <v>9</v>
      </c>
      <c r="AF68" s="178">
        <v>100</v>
      </c>
      <c r="AG68" s="183">
        <f t="shared" si="10"/>
        <v>23.727086935356621</v>
      </c>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row>
    <row r="69" spans="1:59">
      <c r="A69" s="161" t="s">
        <v>21</v>
      </c>
      <c r="C69" s="177">
        <v>10</v>
      </c>
      <c r="D69" s="178">
        <v>100</v>
      </c>
      <c r="E69" s="179">
        <f t="shared" si="1"/>
        <v>12.753632542416641</v>
      </c>
      <c r="F69" s="194"/>
      <c r="G69" s="181">
        <v>9</v>
      </c>
      <c r="H69" s="178">
        <v>100</v>
      </c>
      <c r="I69" s="182">
        <f t="shared" si="2"/>
        <v>22.079935884033731</v>
      </c>
      <c r="J69" s="194"/>
      <c r="K69" s="177">
        <v>10</v>
      </c>
      <c r="L69" s="178">
        <v>100</v>
      </c>
      <c r="M69" s="183">
        <f t="shared" si="3"/>
        <v>24.382911246436766</v>
      </c>
      <c r="N69" s="183"/>
      <c r="O69" s="184">
        <v>8</v>
      </c>
      <c r="P69" s="178">
        <v>100</v>
      </c>
      <c r="Q69" s="183">
        <f t="shared" si="4"/>
        <v>21.467387467525132</v>
      </c>
      <c r="R69" s="189"/>
      <c r="S69" s="184">
        <f t="shared" si="5"/>
        <v>7</v>
      </c>
      <c r="T69" s="178">
        <v>100</v>
      </c>
      <c r="U69" s="183">
        <f t="shared" si="6"/>
        <v>22.946269548122419</v>
      </c>
      <c r="V69" s="190"/>
      <c r="W69" s="184">
        <f t="shared" si="7"/>
        <v>7</v>
      </c>
      <c r="X69" s="178">
        <v>100</v>
      </c>
      <c r="Y69" s="183">
        <f t="shared" si="8"/>
        <v>20.802144631659342</v>
      </c>
      <c r="Z69" s="19"/>
      <c r="AA69" s="113">
        <v>6</v>
      </c>
      <c r="AB69" s="178">
        <v>100</v>
      </c>
      <c r="AC69" s="183">
        <f t="shared" si="9"/>
        <v>21.47347748706094</v>
      </c>
      <c r="AD69" s="11"/>
      <c r="AE69" s="113">
        <v>6</v>
      </c>
      <c r="AF69" s="178">
        <v>100</v>
      </c>
      <c r="AG69" s="183">
        <f t="shared" si="10"/>
        <v>21.062337456365075</v>
      </c>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row>
    <row r="70" spans="1:59">
      <c r="A70" s="161" t="s">
        <v>22</v>
      </c>
      <c r="C70" s="177">
        <v>18</v>
      </c>
      <c r="D70" s="178">
        <v>100</v>
      </c>
      <c r="E70" s="179">
        <f t="shared" si="1"/>
        <v>20.458108343494164</v>
      </c>
      <c r="F70" s="195"/>
      <c r="G70" s="181">
        <v>16</v>
      </c>
      <c r="H70" s="178">
        <v>100</v>
      </c>
      <c r="I70" s="182">
        <f t="shared" si="2"/>
        <v>44.241862725016553</v>
      </c>
      <c r="J70" s="195"/>
      <c r="K70" s="177">
        <v>16</v>
      </c>
      <c r="L70" s="178">
        <v>100</v>
      </c>
      <c r="M70" s="183">
        <f t="shared" si="3"/>
        <v>41.954127662797383</v>
      </c>
      <c r="N70" s="183"/>
      <c r="O70" s="184">
        <v>9</v>
      </c>
      <c r="P70" s="178">
        <v>100</v>
      </c>
      <c r="Q70" s="183">
        <f t="shared" si="4"/>
        <v>21.490648268906547</v>
      </c>
      <c r="R70" s="189"/>
      <c r="S70" s="184">
        <f t="shared" si="5"/>
        <v>11</v>
      </c>
      <c r="T70" s="178">
        <v>100</v>
      </c>
      <c r="U70" s="183">
        <f t="shared" si="6"/>
        <v>38.895966796586407</v>
      </c>
      <c r="V70" s="190"/>
      <c r="W70" s="184">
        <f t="shared" si="7"/>
        <v>8</v>
      </c>
      <c r="X70" s="178">
        <v>100</v>
      </c>
      <c r="Y70" s="183">
        <f t="shared" si="8"/>
        <v>38.442506300733825</v>
      </c>
      <c r="Z70" s="19"/>
      <c r="AA70" s="113">
        <v>9</v>
      </c>
      <c r="AB70" s="178">
        <v>100</v>
      </c>
      <c r="AC70" s="183">
        <f t="shared" si="9"/>
        <v>36.360969340237681</v>
      </c>
      <c r="AD70" s="11"/>
      <c r="AE70" s="113">
        <v>10</v>
      </c>
      <c r="AF70" s="178">
        <v>100</v>
      </c>
      <c r="AG70" s="183">
        <f t="shared" si="10"/>
        <v>35.244055028527164</v>
      </c>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row>
    <row r="71" spans="1:59">
      <c r="A71" s="161" t="s">
        <v>23</v>
      </c>
      <c r="C71" s="177">
        <v>2</v>
      </c>
      <c r="D71" s="185">
        <v>100.00000000000001</v>
      </c>
      <c r="E71" s="179">
        <f t="shared" si="1"/>
        <v>1.652855938505897</v>
      </c>
      <c r="F71" s="186"/>
      <c r="G71" s="181">
        <v>2</v>
      </c>
      <c r="H71" s="185">
        <v>100</v>
      </c>
      <c r="I71" s="182">
        <f t="shared" si="2"/>
        <v>4.188564814035451</v>
      </c>
      <c r="J71" s="186"/>
      <c r="K71" s="177">
        <v>2</v>
      </c>
      <c r="L71" s="185">
        <v>100</v>
      </c>
      <c r="M71" s="183">
        <f t="shared" si="3"/>
        <v>5.8110289029528763</v>
      </c>
      <c r="N71" s="183"/>
      <c r="O71" s="184">
        <v>10</v>
      </c>
      <c r="P71" s="185">
        <v>100</v>
      </c>
      <c r="Q71" s="183">
        <f t="shared" si="4"/>
        <v>21.859271968160112</v>
      </c>
      <c r="R71" s="189"/>
      <c r="S71" s="184">
        <f t="shared" si="5"/>
        <v>8</v>
      </c>
      <c r="T71" s="185">
        <v>100</v>
      </c>
      <c r="U71" s="183">
        <f t="shared" si="6"/>
        <v>5.1110396965466371</v>
      </c>
      <c r="V71" s="190"/>
      <c r="W71" s="184">
        <f t="shared" si="7"/>
        <v>11</v>
      </c>
      <c r="X71" s="185">
        <v>100</v>
      </c>
      <c r="Y71" s="183">
        <f t="shared" si="8"/>
        <v>4.5692390954136828</v>
      </c>
      <c r="Z71" s="19"/>
      <c r="AA71" s="113">
        <v>11</v>
      </c>
      <c r="AB71" s="178">
        <v>100</v>
      </c>
      <c r="AC71" s="183">
        <f t="shared" si="9"/>
        <v>4.9354601728588072</v>
      </c>
      <c r="AD71" s="11"/>
      <c r="AE71" s="113">
        <v>11</v>
      </c>
      <c r="AF71" s="178">
        <v>100</v>
      </c>
      <c r="AG71" s="183">
        <f t="shared" si="10"/>
        <v>4.6215193823059915</v>
      </c>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row>
    <row r="72" spans="1:59">
      <c r="A72" s="161" t="s">
        <v>24</v>
      </c>
      <c r="C72" s="177">
        <v>24</v>
      </c>
      <c r="D72" s="185">
        <v>100</v>
      </c>
      <c r="E72" s="179">
        <f t="shared" si="1"/>
        <v>28.582954764702791</v>
      </c>
      <c r="F72" s="186"/>
      <c r="G72" s="181">
        <v>19</v>
      </c>
      <c r="H72" s="185">
        <v>100.00000000000001</v>
      </c>
      <c r="I72" s="182">
        <f t="shared" si="2"/>
        <v>46.101301790592345</v>
      </c>
      <c r="J72" s="186"/>
      <c r="K72" s="177">
        <v>17</v>
      </c>
      <c r="L72" s="185">
        <v>100</v>
      </c>
      <c r="M72" s="183">
        <f t="shared" si="3"/>
        <v>41.079904041336043</v>
      </c>
      <c r="N72" s="183"/>
      <c r="O72" s="184">
        <v>11</v>
      </c>
      <c r="P72" s="185">
        <v>100</v>
      </c>
      <c r="Q72" s="183">
        <f t="shared" si="4"/>
        <v>22.708275960162087</v>
      </c>
      <c r="R72" s="189"/>
      <c r="S72" s="184">
        <f t="shared" si="5"/>
        <v>10</v>
      </c>
      <c r="T72" s="185">
        <v>100</v>
      </c>
      <c r="U72" s="183">
        <f t="shared" si="6"/>
        <v>38.256156542788396</v>
      </c>
      <c r="V72" s="148"/>
      <c r="W72" s="184">
        <f t="shared" si="7"/>
        <v>10</v>
      </c>
      <c r="X72" s="185">
        <v>100</v>
      </c>
      <c r="Y72" s="183">
        <f t="shared" si="8"/>
        <v>36.71155632318667</v>
      </c>
      <c r="Z72" s="17"/>
      <c r="AA72" s="113">
        <v>8</v>
      </c>
      <c r="AB72" s="178">
        <v>100</v>
      </c>
      <c r="AC72" s="183">
        <f t="shared" si="9"/>
        <v>37.58449332419864</v>
      </c>
      <c r="AD72" s="11"/>
      <c r="AE72" s="113">
        <v>8</v>
      </c>
      <c r="AF72" s="178">
        <v>100</v>
      </c>
      <c r="AG72" s="183">
        <f t="shared" si="10"/>
        <v>35.526100774447947</v>
      </c>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row>
    <row r="73" spans="1:59">
      <c r="A73" s="161" t="s">
        <v>25</v>
      </c>
      <c r="C73" s="177">
        <v>19</v>
      </c>
      <c r="D73" s="185">
        <v>100</v>
      </c>
      <c r="E73" s="179">
        <f t="shared" si="1"/>
        <v>19.75447714384465</v>
      </c>
      <c r="F73" s="192"/>
      <c r="G73" s="181">
        <v>20</v>
      </c>
      <c r="H73" s="185">
        <v>100</v>
      </c>
      <c r="I73" s="182">
        <f t="shared" si="2"/>
        <v>36.04537311929176</v>
      </c>
      <c r="J73" s="192"/>
      <c r="K73" s="177">
        <v>20</v>
      </c>
      <c r="L73" s="185">
        <v>100</v>
      </c>
      <c r="M73" s="183">
        <f t="shared" si="3"/>
        <v>37.779353084759634</v>
      </c>
      <c r="N73" s="183"/>
      <c r="O73" s="184">
        <v>12</v>
      </c>
      <c r="P73" s="185">
        <v>100</v>
      </c>
      <c r="Q73" s="183">
        <f t="shared" si="4"/>
        <v>15.226692704086625</v>
      </c>
      <c r="R73" s="189"/>
      <c r="S73" s="184">
        <f t="shared" si="5"/>
        <v>12</v>
      </c>
      <c r="T73" s="185">
        <v>100</v>
      </c>
      <c r="U73" s="183">
        <f t="shared" si="6"/>
        <v>33.126770619276236</v>
      </c>
      <c r="V73" s="196"/>
      <c r="W73" s="184">
        <f t="shared" si="7"/>
        <v>12</v>
      </c>
      <c r="X73" s="185">
        <v>100</v>
      </c>
      <c r="Y73" s="183">
        <f t="shared" si="8"/>
        <v>32.393876983022544</v>
      </c>
      <c r="Z73" s="21"/>
      <c r="AA73" s="113">
        <v>12</v>
      </c>
      <c r="AB73" s="178">
        <v>100</v>
      </c>
      <c r="AC73" s="183">
        <f t="shared" si="9"/>
        <v>33.476491335229383</v>
      </c>
      <c r="AD73" s="11"/>
      <c r="AE73" s="113">
        <v>12</v>
      </c>
      <c r="AF73" s="178">
        <v>100</v>
      </c>
      <c r="AG73" s="183">
        <f t="shared" si="10"/>
        <v>30.526349892008643</v>
      </c>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row>
    <row r="74" spans="1:59">
      <c r="A74" s="161" t="s">
        <v>26</v>
      </c>
      <c r="C74" s="177">
        <v>28</v>
      </c>
      <c r="D74" s="185">
        <v>100</v>
      </c>
      <c r="E74" s="179">
        <f t="shared" si="1"/>
        <v>56.398804636957735</v>
      </c>
      <c r="F74" s="186"/>
      <c r="G74" s="181">
        <v>28</v>
      </c>
      <c r="H74" s="185">
        <v>99.999999999999986</v>
      </c>
      <c r="I74" s="182">
        <f t="shared" si="2"/>
        <v>65.586168985326893</v>
      </c>
      <c r="J74" s="186"/>
      <c r="K74" s="177">
        <v>30</v>
      </c>
      <c r="L74" s="185">
        <v>100</v>
      </c>
      <c r="M74" s="183">
        <f t="shared" si="3"/>
        <v>69.083225398621678</v>
      </c>
      <c r="N74" s="183"/>
      <c r="O74" s="184">
        <v>13</v>
      </c>
      <c r="P74" s="185">
        <v>100</v>
      </c>
      <c r="Q74" s="183">
        <f t="shared" si="4"/>
        <v>16.043134870361868</v>
      </c>
      <c r="R74" s="189"/>
      <c r="S74" s="184">
        <f t="shared" si="5"/>
        <v>13</v>
      </c>
      <c r="T74" s="185">
        <v>100</v>
      </c>
      <c r="U74" s="183">
        <f t="shared" si="6"/>
        <v>65.385630672043263</v>
      </c>
      <c r="V74" s="148"/>
      <c r="W74" s="184">
        <f t="shared" si="7"/>
        <v>13</v>
      </c>
      <c r="X74" s="185">
        <v>100</v>
      </c>
      <c r="Y74" s="183">
        <f t="shared" si="8"/>
        <v>63.372552319249088</v>
      </c>
      <c r="Z74" s="17"/>
      <c r="AA74" s="113">
        <v>13</v>
      </c>
      <c r="AB74" s="178">
        <v>100</v>
      </c>
      <c r="AC74" s="183">
        <f t="shared" si="9"/>
        <v>67.708879373930145</v>
      </c>
      <c r="AD74" s="11"/>
      <c r="AE74" s="113">
        <v>13</v>
      </c>
      <c r="AF74" s="178">
        <v>100</v>
      </c>
      <c r="AG74" s="183">
        <f t="shared" si="10"/>
        <v>62.399556919668612</v>
      </c>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row>
    <row r="75" spans="1:59">
      <c r="A75" s="161" t="s">
        <v>27</v>
      </c>
      <c r="C75" s="177">
        <v>5</v>
      </c>
      <c r="D75" s="178">
        <v>100</v>
      </c>
      <c r="E75" s="179">
        <f t="shared" si="1"/>
        <v>1.4201714683699822</v>
      </c>
      <c r="F75" s="191"/>
      <c r="G75" s="181">
        <v>6</v>
      </c>
      <c r="H75" s="178">
        <v>100</v>
      </c>
      <c r="I75" s="182">
        <f t="shared" si="2"/>
        <v>4.6488535182516575</v>
      </c>
      <c r="J75" s="192"/>
      <c r="K75" s="177">
        <v>5</v>
      </c>
      <c r="L75" s="178">
        <v>100</v>
      </c>
      <c r="M75" s="183">
        <f t="shared" si="3"/>
        <v>6.8449569086949964</v>
      </c>
      <c r="N75" s="183"/>
      <c r="O75" s="184">
        <v>14</v>
      </c>
      <c r="P75" s="178">
        <v>100</v>
      </c>
      <c r="Q75" s="183">
        <f t="shared" si="4"/>
        <v>13.712743859153356</v>
      </c>
      <c r="R75" s="189"/>
      <c r="S75" s="184">
        <f t="shared" si="5"/>
        <v>14</v>
      </c>
      <c r="T75" s="178">
        <v>100</v>
      </c>
      <c r="U75" s="183">
        <f t="shared" si="6"/>
        <v>5.9616859045882844</v>
      </c>
      <c r="V75" s="148"/>
      <c r="W75" s="184">
        <f t="shared" si="7"/>
        <v>14</v>
      </c>
      <c r="X75" s="178">
        <v>100</v>
      </c>
      <c r="Y75" s="183">
        <f t="shared" si="8"/>
        <v>5.8940412304403784</v>
      </c>
      <c r="Z75" s="17"/>
      <c r="AA75" s="113">
        <v>15</v>
      </c>
      <c r="AB75" s="178">
        <v>100</v>
      </c>
      <c r="AC75" s="183">
        <f t="shared" si="9"/>
        <v>5.2227587484983689</v>
      </c>
      <c r="AD75" s="11"/>
      <c r="AE75" s="113">
        <v>15</v>
      </c>
      <c r="AF75" s="178">
        <v>100</v>
      </c>
      <c r="AG75" s="183">
        <f t="shared" si="10"/>
        <v>5.1635299658011142</v>
      </c>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row>
    <row r="76" spans="1:59">
      <c r="A76" s="161" t="s">
        <v>28</v>
      </c>
      <c r="C76" s="177">
        <v>29</v>
      </c>
      <c r="D76" s="178">
        <v>100</v>
      </c>
      <c r="E76" s="179">
        <f t="shared" si="1"/>
        <v>19.380852651597216</v>
      </c>
      <c r="F76" s="186"/>
      <c r="G76" s="181">
        <v>30</v>
      </c>
      <c r="H76" s="178">
        <v>100</v>
      </c>
      <c r="I76" s="182">
        <f t="shared" si="2"/>
        <v>36.886854153041206</v>
      </c>
      <c r="J76" s="186"/>
      <c r="K76" s="177">
        <v>29</v>
      </c>
      <c r="L76" s="178">
        <v>100</v>
      </c>
      <c r="M76" s="183">
        <f t="shared" si="3"/>
        <v>45.806993388549536</v>
      </c>
      <c r="N76" s="183"/>
      <c r="O76" s="184">
        <v>15</v>
      </c>
      <c r="P76" s="178">
        <v>100</v>
      </c>
      <c r="Q76" s="183">
        <f t="shared" si="4"/>
        <v>16.432468684723457</v>
      </c>
      <c r="R76" s="189"/>
      <c r="S76" s="184">
        <f t="shared" si="5"/>
        <v>16</v>
      </c>
      <c r="T76" s="178">
        <v>100</v>
      </c>
      <c r="U76" s="183">
        <f t="shared" si="6"/>
        <v>42.71876545652389</v>
      </c>
      <c r="V76" s="148"/>
      <c r="W76" s="184">
        <f t="shared" si="7"/>
        <v>16</v>
      </c>
      <c r="X76" s="178">
        <v>100</v>
      </c>
      <c r="Y76" s="183">
        <f t="shared" si="8"/>
        <v>40.8272355977603</v>
      </c>
      <c r="Z76" s="17"/>
      <c r="AA76" s="113">
        <v>16</v>
      </c>
      <c r="AB76" s="178">
        <v>100</v>
      </c>
      <c r="AC76" s="183">
        <f t="shared" si="9"/>
        <v>39.218724185406153</v>
      </c>
      <c r="AD76" s="11"/>
      <c r="AE76" s="113">
        <v>14</v>
      </c>
      <c r="AF76" s="178">
        <v>100</v>
      </c>
      <c r="AG76" s="183">
        <f t="shared" si="10"/>
        <v>42.11890532071137</v>
      </c>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row>
    <row r="77" spans="1:59">
      <c r="A77" s="161" t="s">
        <v>29</v>
      </c>
      <c r="C77" s="177">
        <v>32</v>
      </c>
      <c r="D77" s="185">
        <v>100.00000000000001</v>
      </c>
      <c r="E77" s="179">
        <f t="shared" si="1"/>
        <v>14.018811275381704</v>
      </c>
      <c r="F77" s="186"/>
      <c r="G77" s="181">
        <v>27</v>
      </c>
      <c r="H77" s="185">
        <v>100</v>
      </c>
      <c r="I77" s="182">
        <f t="shared" si="2"/>
        <v>38.377213047257428</v>
      </c>
      <c r="J77" s="186"/>
      <c r="K77" s="177">
        <v>28</v>
      </c>
      <c r="L77" s="185">
        <v>100</v>
      </c>
      <c r="M77" s="183">
        <f t="shared" si="3"/>
        <v>43.22972177592542</v>
      </c>
      <c r="N77" s="183"/>
      <c r="O77" s="184">
        <v>16</v>
      </c>
      <c r="P77" s="185">
        <v>100</v>
      </c>
      <c r="Q77" s="183">
        <f t="shared" si="4"/>
        <v>17.826903982340824</v>
      </c>
      <c r="R77" s="189"/>
      <c r="S77" s="184">
        <f t="shared" si="5"/>
        <v>17</v>
      </c>
      <c r="T77" s="185">
        <v>100</v>
      </c>
      <c r="U77" s="183">
        <f t="shared" si="6"/>
        <v>38.849921149786141</v>
      </c>
      <c r="V77" s="148"/>
      <c r="W77" s="184">
        <f t="shared" si="7"/>
        <v>15</v>
      </c>
      <c r="X77" s="185">
        <v>100</v>
      </c>
      <c r="Y77" s="183">
        <f t="shared" si="8"/>
        <v>35.463631818929102</v>
      </c>
      <c r="Z77" s="17"/>
      <c r="AA77" s="113">
        <v>17</v>
      </c>
      <c r="AB77" s="178">
        <v>100</v>
      </c>
      <c r="AC77" s="183">
        <f t="shared" si="9"/>
        <v>33.919926684575778</v>
      </c>
      <c r="AD77" s="11"/>
      <c r="AE77" s="113">
        <v>16</v>
      </c>
      <c r="AF77" s="178">
        <v>100</v>
      </c>
      <c r="AG77" s="183">
        <f t="shared" si="10"/>
        <v>36.240986275878114</v>
      </c>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row>
    <row r="78" spans="1:59">
      <c r="A78" s="161" t="s">
        <v>30</v>
      </c>
      <c r="C78" s="177">
        <v>23</v>
      </c>
      <c r="D78" s="178">
        <v>100</v>
      </c>
      <c r="E78" s="179">
        <f t="shared" si="1"/>
        <v>9.6131923595701174</v>
      </c>
      <c r="F78" s="186"/>
      <c r="G78" s="181">
        <v>23</v>
      </c>
      <c r="H78" s="178">
        <v>100</v>
      </c>
      <c r="I78" s="182">
        <f t="shared" si="2"/>
        <v>30.570486366642758</v>
      </c>
      <c r="J78" s="186"/>
      <c r="K78" s="177">
        <v>23</v>
      </c>
      <c r="L78" s="178">
        <v>100</v>
      </c>
      <c r="M78" s="183">
        <f t="shared" si="3"/>
        <v>33.908722454130668</v>
      </c>
      <c r="N78" s="183"/>
      <c r="O78" s="184">
        <v>17</v>
      </c>
      <c r="P78" s="178">
        <v>100</v>
      </c>
      <c r="Q78" s="183">
        <f t="shared" si="4"/>
        <v>17.190243186051013</v>
      </c>
      <c r="R78" s="189"/>
      <c r="S78" s="184">
        <f t="shared" si="5"/>
        <v>15</v>
      </c>
      <c r="T78" s="178">
        <v>100</v>
      </c>
      <c r="U78" s="183">
        <f t="shared" si="6"/>
        <v>29.731066164741915</v>
      </c>
      <c r="V78" s="148"/>
      <c r="W78" s="184">
        <f t="shared" si="7"/>
        <v>17</v>
      </c>
      <c r="X78" s="178">
        <v>100</v>
      </c>
      <c r="Y78" s="183">
        <f t="shared" si="8"/>
        <v>27.38447327054341</v>
      </c>
      <c r="Z78" s="17"/>
      <c r="AA78" s="113">
        <v>14</v>
      </c>
      <c r="AB78" s="178">
        <v>100</v>
      </c>
      <c r="AC78" s="183">
        <f t="shared" si="9"/>
        <v>28.682201697516525</v>
      </c>
      <c r="AD78" s="11"/>
      <c r="AE78" s="113">
        <v>17</v>
      </c>
      <c r="AF78" s="178">
        <v>100</v>
      </c>
      <c r="AG78" s="183">
        <f t="shared" si="10"/>
        <v>25.861257307392453</v>
      </c>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row>
    <row r="79" spans="1:59">
      <c r="A79" s="161" t="s">
        <v>31</v>
      </c>
      <c r="C79" s="177">
        <v>22</v>
      </c>
      <c r="D79" s="188">
        <v>100.00000000000001</v>
      </c>
      <c r="E79" s="179">
        <f t="shared" si="1"/>
        <v>8.1074529173800389</v>
      </c>
      <c r="F79" s="186"/>
      <c r="G79" s="181">
        <v>24</v>
      </c>
      <c r="H79" s="188">
        <v>100</v>
      </c>
      <c r="I79" s="182">
        <f t="shared" si="2"/>
        <v>26.10152381868</v>
      </c>
      <c r="J79" s="186"/>
      <c r="K79" s="177">
        <v>24</v>
      </c>
      <c r="L79" s="188">
        <v>100</v>
      </c>
      <c r="M79" s="183">
        <f t="shared" si="3"/>
        <v>31.288519729639507</v>
      </c>
      <c r="N79" s="183"/>
      <c r="O79" s="184">
        <v>18</v>
      </c>
      <c r="P79" s="188">
        <v>100</v>
      </c>
      <c r="Q79" s="183">
        <f t="shared" si="4"/>
        <v>16.884286034521409</v>
      </c>
      <c r="R79" s="189"/>
      <c r="S79" s="184">
        <f t="shared" si="5"/>
        <v>19</v>
      </c>
      <c r="T79" s="188">
        <v>100</v>
      </c>
      <c r="U79" s="183">
        <f t="shared" si="6"/>
        <v>27.911566131048133</v>
      </c>
      <c r="V79" s="190"/>
      <c r="W79" s="184">
        <f t="shared" si="7"/>
        <v>20</v>
      </c>
      <c r="X79" s="188">
        <v>100</v>
      </c>
      <c r="Y79" s="183">
        <f t="shared" si="8"/>
        <v>25.07689088153414</v>
      </c>
      <c r="Z79" s="19"/>
      <c r="AA79" s="113">
        <v>21</v>
      </c>
      <c r="AB79" s="178">
        <v>100</v>
      </c>
      <c r="AC79" s="183">
        <f t="shared" si="9"/>
        <v>26.387302369259665</v>
      </c>
      <c r="AD79" s="11"/>
      <c r="AE79" s="113">
        <v>19</v>
      </c>
      <c r="AF79" s="178">
        <v>100</v>
      </c>
      <c r="AG79" s="183">
        <f t="shared" si="10"/>
        <v>28.259760619105677</v>
      </c>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row>
    <row r="80" spans="1:59">
      <c r="A80" s="161" t="s">
        <v>32</v>
      </c>
      <c r="C80" s="177">
        <v>31</v>
      </c>
      <c r="D80" s="178">
        <v>100</v>
      </c>
      <c r="E80" s="179">
        <f t="shared" si="1"/>
        <v>2.9703358282064345</v>
      </c>
      <c r="F80" s="186"/>
      <c r="G80" s="181">
        <v>25</v>
      </c>
      <c r="H80" s="178">
        <v>100</v>
      </c>
      <c r="I80" s="182">
        <f t="shared" si="2"/>
        <v>22.927506070065903</v>
      </c>
      <c r="J80" s="186"/>
      <c r="K80" s="177">
        <v>22</v>
      </c>
      <c r="L80" s="178">
        <v>100</v>
      </c>
      <c r="M80" s="183">
        <f t="shared" si="3"/>
        <v>27.906469524441334</v>
      </c>
      <c r="N80" s="183"/>
      <c r="O80" s="184">
        <v>19</v>
      </c>
      <c r="P80" s="178">
        <v>100</v>
      </c>
      <c r="Q80" s="183">
        <f t="shared" si="4"/>
        <v>16.488665372111797</v>
      </c>
      <c r="R80" s="189"/>
      <c r="S80" s="184">
        <f t="shared" si="5"/>
        <v>18</v>
      </c>
      <c r="T80" s="178">
        <v>100</v>
      </c>
      <c r="U80" s="183">
        <f>(U24/T24)*100</f>
        <v>26.597290419602317</v>
      </c>
      <c r="V80" s="148"/>
      <c r="W80" s="184">
        <f t="shared" si="7"/>
        <v>18</v>
      </c>
      <c r="X80" s="178">
        <v>100</v>
      </c>
      <c r="Y80" s="183">
        <f t="shared" si="8"/>
        <v>23.030007256523206</v>
      </c>
      <c r="Z80" s="17"/>
      <c r="AA80" s="113">
        <v>20</v>
      </c>
      <c r="AB80" s="178">
        <v>100</v>
      </c>
      <c r="AC80" s="183">
        <f t="shared" si="9"/>
        <v>21.399701715137954</v>
      </c>
      <c r="AD80" s="11"/>
      <c r="AE80" s="113">
        <v>18</v>
      </c>
      <c r="AF80" s="178">
        <v>100</v>
      </c>
      <c r="AG80" s="183">
        <f t="shared" si="10"/>
        <v>22.026280537160549</v>
      </c>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row>
    <row r="81" spans="1:59">
      <c r="A81" s="161" t="s">
        <v>33</v>
      </c>
      <c r="C81" s="177">
        <v>30</v>
      </c>
      <c r="D81" s="178">
        <v>100</v>
      </c>
      <c r="E81" s="179">
        <f t="shared" si="1"/>
        <v>20.276647893199833</v>
      </c>
      <c r="F81" s="186"/>
      <c r="G81" s="181">
        <v>29</v>
      </c>
      <c r="H81" s="178">
        <v>100</v>
      </c>
      <c r="I81" s="182">
        <f t="shared" si="2"/>
        <v>41.391898864809079</v>
      </c>
      <c r="J81" s="186"/>
      <c r="K81" s="177">
        <v>31</v>
      </c>
      <c r="L81" s="178">
        <v>100</v>
      </c>
      <c r="M81" s="183">
        <f t="shared" si="3"/>
        <v>44.51358171577705</v>
      </c>
      <c r="N81" s="183"/>
      <c r="O81" s="184">
        <v>20</v>
      </c>
      <c r="P81" s="178">
        <v>100</v>
      </c>
      <c r="Q81" s="183">
        <f t="shared" si="4"/>
        <v>18.405843072474038</v>
      </c>
      <c r="R81" s="189"/>
      <c r="S81" s="184">
        <f t="shared" si="5"/>
        <v>20</v>
      </c>
      <c r="T81" s="178">
        <v>100</v>
      </c>
      <c r="U81" s="183">
        <f t="shared" si="6"/>
        <v>38.551245913209101</v>
      </c>
      <c r="V81" s="148"/>
      <c r="W81" s="184">
        <f t="shared" si="7"/>
        <v>21</v>
      </c>
      <c r="X81" s="178">
        <v>100</v>
      </c>
      <c r="Y81" s="183">
        <f t="shared" si="8"/>
        <v>35.111740988738447</v>
      </c>
      <c r="Z81" s="22"/>
      <c r="AA81" s="113">
        <v>19</v>
      </c>
      <c r="AB81" s="178">
        <v>100</v>
      </c>
      <c r="AC81" s="183">
        <f t="shared" si="9"/>
        <v>37.726080293677114</v>
      </c>
      <c r="AD81" s="11"/>
      <c r="AE81" s="113">
        <v>20</v>
      </c>
      <c r="AF81" s="178">
        <v>100</v>
      </c>
      <c r="AG81" s="183">
        <f t="shared" si="10"/>
        <v>36.105066423319236</v>
      </c>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row>
    <row r="82" spans="1:59">
      <c r="A82" s="161" t="s">
        <v>34</v>
      </c>
      <c r="C82" s="177">
        <v>9</v>
      </c>
      <c r="D82" s="178">
        <v>100</v>
      </c>
      <c r="E82" s="179">
        <f t="shared" si="1"/>
        <v>3.7094273349772817</v>
      </c>
      <c r="F82" s="186"/>
      <c r="G82" s="181">
        <v>12</v>
      </c>
      <c r="H82" s="178">
        <v>100</v>
      </c>
      <c r="I82" s="182">
        <f t="shared" si="2"/>
        <v>10.710744618163984</v>
      </c>
      <c r="J82" s="186"/>
      <c r="K82" s="177">
        <v>15</v>
      </c>
      <c r="L82" s="178">
        <v>100</v>
      </c>
      <c r="M82" s="183">
        <f t="shared" si="3"/>
        <v>12.697629951784576</v>
      </c>
      <c r="N82" s="183"/>
      <c r="O82" s="184">
        <v>21</v>
      </c>
      <c r="P82" s="178">
        <v>100</v>
      </c>
      <c r="Q82" s="183">
        <f t="shared" si="4"/>
        <v>18.201192538798981</v>
      </c>
      <c r="R82" s="189"/>
      <c r="S82" s="184">
        <f t="shared" si="5"/>
        <v>21</v>
      </c>
      <c r="T82" s="178">
        <v>100</v>
      </c>
      <c r="U82" s="183">
        <f t="shared" si="6"/>
        <v>11.785407760571303</v>
      </c>
      <c r="V82" s="197"/>
      <c r="W82" s="184">
        <f t="shared" si="7"/>
        <v>19</v>
      </c>
      <c r="X82" s="178">
        <v>100</v>
      </c>
      <c r="Y82" s="183">
        <f t="shared" si="8"/>
        <v>10.471269750375344</v>
      </c>
      <c r="Z82" s="23"/>
      <c r="AA82" s="113">
        <v>18</v>
      </c>
      <c r="AB82" s="178">
        <v>100</v>
      </c>
      <c r="AC82" s="183">
        <f t="shared" si="9"/>
        <v>11.989960842027806</v>
      </c>
      <c r="AD82" s="11"/>
      <c r="AE82" s="113">
        <v>21</v>
      </c>
      <c r="AF82" s="178">
        <v>100</v>
      </c>
      <c r="AG82" s="183">
        <f t="shared" si="10"/>
        <v>10.987707540678107</v>
      </c>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row>
    <row r="83" spans="1:59" s="3" customFormat="1">
      <c r="A83" s="161" t="s">
        <v>35</v>
      </c>
      <c r="C83" s="177">
        <v>33</v>
      </c>
      <c r="D83" s="178">
        <v>100</v>
      </c>
      <c r="E83" s="179">
        <f t="shared" si="1"/>
        <v>2.5797872340425529</v>
      </c>
      <c r="F83" s="192"/>
      <c r="G83" s="181">
        <v>31</v>
      </c>
      <c r="H83" s="178">
        <v>100</v>
      </c>
      <c r="I83" s="182">
        <f t="shared" si="2"/>
        <v>22.418115260197389</v>
      </c>
      <c r="J83" s="192"/>
      <c r="K83" s="177">
        <v>27</v>
      </c>
      <c r="L83" s="178">
        <v>100</v>
      </c>
      <c r="M83" s="183">
        <f t="shared" si="3"/>
        <v>27.678831198446215</v>
      </c>
      <c r="N83" s="183"/>
      <c r="O83" s="184">
        <v>22</v>
      </c>
      <c r="P83" s="178">
        <v>100</v>
      </c>
      <c r="Q83" s="183">
        <f t="shared" si="4"/>
        <v>18.007644114357689</v>
      </c>
      <c r="R83" s="198"/>
      <c r="S83" s="184">
        <f t="shared" si="5"/>
        <v>23</v>
      </c>
      <c r="T83" s="178">
        <v>100</v>
      </c>
      <c r="U83" s="183">
        <f t="shared" si="6"/>
        <v>24.817541716233158</v>
      </c>
      <c r="V83" s="199"/>
      <c r="W83" s="184">
        <f t="shared" si="7"/>
        <v>23</v>
      </c>
      <c r="X83" s="178">
        <v>100</v>
      </c>
      <c r="Y83" s="183">
        <f t="shared" si="8"/>
        <v>22.448072746145669</v>
      </c>
      <c r="Z83" s="24"/>
      <c r="AA83" s="113">
        <v>22</v>
      </c>
      <c r="AB83" s="178">
        <v>100</v>
      </c>
      <c r="AC83" s="183">
        <f t="shared" si="9"/>
        <v>21.832496754798321</v>
      </c>
      <c r="AD83" s="11"/>
      <c r="AE83" s="113">
        <v>24</v>
      </c>
      <c r="AF83" s="178">
        <v>100</v>
      </c>
      <c r="AG83" s="183">
        <f t="shared" si="10"/>
        <v>18.823367310566692</v>
      </c>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row>
    <row r="84" spans="1:59">
      <c r="A84" s="161" t="s">
        <v>36</v>
      </c>
      <c r="C84" s="177">
        <v>21</v>
      </c>
      <c r="D84" s="178">
        <v>100</v>
      </c>
      <c r="E84" s="179">
        <f t="shared" si="1"/>
        <v>2.9982010793523886</v>
      </c>
      <c r="F84" s="192"/>
      <c r="G84" s="181">
        <v>21</v>
      </c>
      <c r="H84" s="178">
        <v>100</v>
      </c>
      <c r="I84" s="182">
        <f t="shared" si="2"/>
        <v>15.028586399836341</v>
      </c>
      <c r="J84" s="192"/>
      <c r="K84" s="177">
        <v>21</v>
      </c>
      <c r="L84" s="178">
        <v>100.00000000000001</v>
      </c>
      <c r="M84" s="183">
        <f t="shared" si="3"/>
        <v>17.651423458156568</v>
      </c>
      <c r="N84" s="183"/>
      <c r="O84" s="184">
        <v>23</v>
      </c>
      <c r="P84" s="178">
        <v>100.00000000000001</v>
      </c>
      <c r="Q84" s="183">
        <f t="shared" si="4"/>
        <v>18.496662086059942</v>
      </c>
      <c r="R84" s="189"/>
      <c r="S84" s="184">
        <f t="shared" si="5"/>
        <v>22</v>
      </c>
      <c r="T84" s="178">
        <v>100.00000000000001</v>
      </c>
      <c r="U84" s="183">
        <f t="shared" si="6"/>
        <v>15.619528027867648</v>
      </c>
      <c r="V84" s="200"/>
      <c r="W84" s="184">
        <f t="shared" si="7"/>
        <v>22</v>
      </c>
      <c r="X84" s="178">
        <v>100.00000000000001</v>
      </c>
      <c r="Y84" s="183">
        <f t="shared" si="8"/>
        <v>12.405626101928503</v>
      </c>
      <c r="Z84" s="25"/>
      <c r="AA84" s="113">
        <v>23</v>
      </c>
      <c r="AB84" s="178">
        <v>100</v>
      </c>
      <c r="AC84" s="183">
        <f t="shared" si="9"/>
        <v>11.627073971490194</v>
      </c>
      <c r="AD84" s="11"/>
      <c r="AE84" s="113">
        <v>25</v>
      </c>
      <c r="AF84" s="178">
        <v>100</v>
      </c>
      <c r="AG84" s="183">
        <f t="shared" si="10"/>
        <v>10.802602102360847</v>
      </c>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row>
    <row r="85" spans="1:59">
      <c r="A85" s="161" t="s">
        <v>37</v>
      </c>
      <c r="C85" s="177">
        <v>42</v>
      </c>
      <c r="D85" s="185">
        <v>100.00000000000001</v>
      </c>
      <c r="E85" s="179">
        <f t="shared" si="1"/>
        <v>9.3688449892700714</v>
      </c>
      <c r="F85" s="201"/>
      <c r="G85" s="181">
        <v>37</v>
      </c>
      <c r="H85" s="185">
        <v>100</v>
      </c>
      <c r="I85" s="182">
        <f t="shared" si="2"/>
        <v>38.221215588297106</v>
      </c>
      <c r="J85" s="201"/>
      <c r="K85" s="177">
        <v>36</v>
      </c>
      <c r="L85" s="185">
        <v>100</v>
      </c>
      <c r="M85" s="183">
        <f t="shared" si="3"/>
        <v>46.237072725007266</v>
      </c>
      <c r="N85" s="183"/>
      <c r="O85" s="202">
        <v>24</v>
      </c>
      <c r="P85" s="185">
        <v>100</v>
      </c>
      <c r="Q85" s="183">
        <f t="shared" si="4"/>
        <v>17.848527161010587</v>
      </c>
      <c r="R85" s="189"/>
      <c r="S85" s="184">
        <f t="shared" si="5"/>
        <v>25</v>
      </c>
      <c r="T85" s="185">
        <v>100</v>
      </c>
      <c r="U85" s="183">
        <f t="shared" si="6"/>
        <v>40.12047390841321</v>
      </c>
      <c r="V85" s="203"/>
      <c r="W85" s="184">
        <f t="shared" si="7"/>
        <v>25</v>
      </c>
      <c r="X85" s="185">
        <v>100</v>
      </c>
      <c r="Y85" s="183">
        <f t="shared" si="8"/>
        <v>35.376297551490623</v>
      </c>
      <c r="Z85" s="27"/>
      <c r="AA85" s="113">
        <v>24</v>
      </c>
      <c r="AB85" s="178">
        <v>100</v>
      </c>
      <c r="AC85" s="183">
        <f t="shared" si="9"/>
        <v>36.804057563628582</v>
      </c>
      <c r="AD85" s="11"/>
      <c r="AE85" s="113">
        <v>23</v>
      </c>
      <c r="AF85" s="178">
        <v>100</v>
      </c>
      <c r="AG85" s="183">
        <f t="shared" si="10"/>
        <v>37.870397300913268</v>
      </c>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row>
    <row r="86" spans="1:59">
      <c r="A86" s="161" t="s">
        <v>38</v>
      </c>
      <c r="C86" s="177">
        <v>11</v>
      </c>
      <c r="D86" s="178">
        <v>100</v>
      </c>
      <c r="E86" s="179">
        <f t="shared" si="1"/>
        <v>2.3230593607305936</v>
      </c>
      <c r="F86" s="191"/>
      <c r="G86" s="181">
        <v>10</v>
      </c>
      <c r="H86" s="178">
        <v>100</v>
      </c>
      <c r="I86" s="182">
        <f t="shared" si="2"/>
        <v>5.6922202493209317</v>
      </c>
      <c r="J86" s="192"/>
      <c r="K86" s="177">
        <v>9</v>
      </c>
      <c r="L86" s="178">
        <v>100</v>
      </c>
      <c r="M86" s="183">
        <f t="shared" si="3"/>
        <v>6.1115250168942818</v>
      </c>
      <c r="N86" s="183"/>
      <c r="O86" s="184">
        <v>25</v>
      </c>
      <c r="P86" s="178">
        <v>100</v>
      </c>
      <c r="Q86" s="183">
        <f t="shared" si="4"/>
        <v>19.87852193334097</v>
      </c>
      <c r="R86" s="189"/>
      <c r="S86" s="184">
        <f t="shared" si="5"/>
        <v>26</v>
      </c>
      <c r="T86" s="178">
        <v>100</v>
      </c>
      <c r="U86" s="183">
        <f t="shared" si="6"/>
        <v>4.7519676373273061</v>
      </c>
      <c r="V86" s="203"/>
      <c r="W86" s="184">
        <f t="shared" si="7"/>
        <v>28</v>
      </c>
      <c r="X86" s="178">
        <v>100</v>
      </c>
      <c r="Y86" s="183">
        <f t="shared" si="8"/>
        <v>4.3849961903131405</v>
      </c>
      <c r="Z86" s="27"/>
      <c r="AA86" s="113">
        <v>27</v>
      </c>
      <c r="AB86" s="178">
        <v>100</v>
      </c>
      <c r="AC86" s="183">
        <f t="shared" si="9"/>
        <v>4.5199462139703908</v>
      </c>
      <c r="AD86" s="11"/>
      <c r="AE86" s="113">
        <v>22</v>
      </c>
      <c r="AF86" s="178">
        <v>100</v>
      </c>
      <c r="AG86" s="183">
        <f t="shared" si="10"/>
        <v>5.9461396327296923</v>
      </c>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row>
    <row r="87" spans="1:59">
      <c r="A87" s="161" t="s">
        <v>39</v>
      </c>
      <c r="C87" s="177">
        <v>41</v>
      </c>
      <c r="D87" s="185">
        <v>100</v>
      </c>
      <c r="E87" s="179">
        <f t="shared" si="1"/>
        <v>35.500176325379101</v>
      </c>
      <c r="F87" s="186"/>
      <c r="G87" s="181">
        <v>40</v>
      </c>
      <c r="H87" s="185">
        <v>100</v>
      </c>
      <c r="I87" s="182">
        <f t="shared" si="2"/>
        <v>47.878999075203389</v>
      </c>
      <c r="J87" s="186"/>
      <c r="K87" s="177">
        <v>39</v>
      </c>
      <c r="L87" s="185">
        <v>100</v>
      </c>
      <c r="M87" s="183">
        <f t="shared" si="3"/>
        <v>45.807788871372686</v>
      </c>
      <c r="N87" s="183"/>
      <c r="O87" s="184">
        <v>26</v>
      </c>
      <c r="P87" s="185">
        <v>100</v>
      </c>
      <c r="Q87" s="183">
        <f t="shared" si="4"/>
        <v>18.693094195021001</v>
      </c>
      <c r="R87" s="189"/>
      <c r="S87" s="184">
        <f t="shared" si="5"/>
        <v>29</v>
      </c>
      <c r="T87" s="185">
        <v>100</v>
      </c>
      <c r="U87" s="183">
        <f t="shared" si="6"/>
        <v>47.230020847810977</v>
      </c>
      <c r="V87" s="204"/>
      <c r="W87" s="184">
        <f t="shared" si="7"/>
        <v>30</v>
      </c>
      <c r="X87" s="185">
        <v>100</v>
      </c>
      <c r="Y87" s="183">
        <f t="shared" si="8"/>
        <v>44.588968893494609</v>
      </c>
      <c r="Z87" s="2"/>
      <c r="AA87" s="113">
        <v>25</v>
      </c>
      <c r="AB87" s="178">
        <v>100</v>
      </c>
      <c r="AC87" s="183">
        <f t="shared" si="9"/>
        <v>46.297938909137827</v>
      </c>
      <c r="AD87" s="28"/>
      <c r="AE87" s="113">
        <v>29</v>
      </c>
      <c r="AF87" s="178">
        <v>100</v>
      </c>
      <c r="AG87" s="183">
        <f t="shared" si="10"/>
        <v>39.92769057292692</v>
      </c>
      <c r="AH87" s="2"/>
      <c r="AI87" s="2"/>
      <c r="AJ87" s="28"/>
      <c r="AK87" s="2"/>
      <c r="AL87" s="28"/>
      <c r="AM87" s="28"/>
      <c r="AN87" s="28"/>
      <c r="AO87" s="28"/>
      <c r="AP87" s="28"/>
      <c r="AQ87" s="28"/>
      <c r="AR87" s="28"/>
      <c r="AS87" s="28"/>
      <c r="AT87" s="28"/>
    </row>
    <row r="88" spans="1:59">
      <c r="A88" s="161" t="s">
        <v>40</v>
      </c>
      <c r="C88" s="177">
        <v>8</v>
      </c>
      <c r="D88" s="178">
        <v>100</v>
      </c>
      <c r="E88" s="179">
        <f t="shared" si="1"/>
        <v>1.614981101018869</v>
      </c>
      <c r="F88" s="186"/>
      <c r="G88" s="181">
        <v>14</v>
      </c>
      <c r="H88" s="178">
        <v>100</v>
      </c>
      <c r="I88" s="182">
        <f t="shared" si="2"/>
        <v>4.5974453052637632</v>
      </c>
      <c r="J88" s="186"/>
      <c r="K88" s="177">
        <v>13</v>
      </c>
      <c r="L88" s="178">
        <v>100</v>
      </c>
      <c r="M88" s="183">
        <f t="shared" si="3"/>
        <v>8.4835063658863863</v>
      </c>
      <c r="N88" s="183"/>
      <c r="O88" s="184">
        <v>27</v>
      </c>
      <c r="P88" s="178">
        <v>100</v>
      </c>
      <c r="Q88" s="183">
        <f t="shared" si="4"/>
        <v>18.863021747619587</v>
      </c>
      <c r="R88" s="189"/>
      <c r="S88" s="184">
        <f t="shared" si="5"/>
        <v>24</v>
      </c>
      <c r="T88" s="178">
        <v>100</v>
      </c>
      <c r="U88" s="183">
        <f t="shared" si="6"/>
        <v>6.3946514123179146</v>
      </c>
      <c r="V88" s="204"/>
      <c r="W88" s="184">
        <f t="shared" si="7"/>
        <v>24</v>
      </c>
      <c r="X88" s="178">
        <v>100</v>
      </c>
      <c r="Y88" s="183">
        <f t="shared" si="8"/>
        <v>6.2397912246775435</v>
      </c>
      <c r="Z88" s="28"/>
      <c r="AA88" s="113">
        <v>26</v>
      </c>
      <c r="AB88" s="178">
        <v>100</v>
      </c>
      <c r="AC88" s="183">
        <f t="shared" si="9"/>
        <v>5.3878123426485391</v>
      </c>
      <c r="AD88" s="28"/>
      <c r="AE88" s="113">
        <v>27</v>
      </c>
      <c r="AF88" s="178">
        <v>100</v>
      </c>
      <c r="AG88" s="183">
        <f t="shared" si="10"/>
        <v>4.9755694441476077</v>
      </c>
      <c r="AH88" s="2"/>
      <c r="AI88" s="2"/>
      <c r="AJ88" s="28"/>
      <c r="AK88" s="2"/>
      <c r="AL88" s="28"/>
      <c r="AM88" s="28"/>
      <c r="AN88" s="28"/>
      <c r="AO88" s="28"/>
      <c r="AP88" s="28"/>
      <c r="AQ88" s="28"/>
      <c r="AR88" s="28"/>
      <c r="AS88" s="28"/>
      <c r="AT88" s="28"/>
    </row>
    <row r="89" spans="1:59">
      <c r="A89" s="161" t="s">
        <v>41</v>
      </c>
      <c r="C89" s="177">
        <v>34</v>
      </c>
      <c r="D89" s="178">
        <v>100</v>
      </c>
      <c r="E89" s="179">
        <f t="shared" si="1"/>
        <v>1.9406091035211732</v>
      </c>
      <c r="F89" s="186"/>
      <c r="G89" s="181">
        <v>34</v>
      </c>
      <c r="H89" s="178">
        <v>100</v>
      </c>
      <c r="I89" s="182">
        <f t="shared" si="2"/>
        <v>19.825540763237591</v>
      </c>
      <c r="J89" s="186"/>
      <c r="K89" s="177">
        <v>32</v>
      </c>
      <c r="L89" s="178">
        <v>100</v>
      </c>
      <c r="M89" s="183">
        <f t="shared" si="3"/>
        <v>35.533486615040303</v>
      </c>
      <c r="N89" s="183"/>
      <c r="O89" s="184">
        <v>28</v>
      </c>
      <c r="P89" s="178">
        <v>100</v>
      </c>
      <c r="Q89" s="183">
        <f t="shared" si="4"/>
        <v>19.188836889657466</v>
      </c>
      <c r="R89" s="189"/>
      <c r="S89" s="184">
        <f t="shared" si="5"/>
        <v>28</v>
      </c>
      <c r="T89" s="178">
        <v>100</v>
      </c>
      <c r="U89" s="183">
        <f t="shared" si="6"/>
        <v>26.964332033018174</v>
      </c>
      <c r="V89" s="204"/>
      <c r="W89" s="184">
        <f t="shared" si="7"/>
        <v>29</v>
      </c>
      <c r="X89" s="178">
        <v>100</v>
      </c>
      <c r="Y89" s="183">
        <f t="shared" si="8"/>
        <v>23.766223417967744</v>
      </c>
      <c r="Z89" s="28"/>
      <c r="AA89" s="113">
        <v>31</v>
      </c>
      <c r="AB89" s="178">
        <v>100</v>
      </c>
      <c r="AC89" s="183">
        <f t="shared" si="9"/>
        <v>23.14108458204084</v>
      </c>
      <c r="AD89" s="28"/>
      <c r="AE89" s="113">
        <v>30</v>
      </c>
      <c r="AF89" s="178">
        <v>100</v>
      </c>
      <c r="AG89" s="183">
        <f t="shared" si="10"/>
        <v>21.391619496702159</v>
      </c>
      <c r="AH89" s="2"/>
      <c r="AI89" s="2"/>
      <c r="AJ89" s="28"/>
      <c r="AK89" s="2"/>
      <c r="AL89" s="28"/>
      <c r="AM89" s="28"/>
      <c r="AN89" s="28"/>
      <c r="AO89" s="28"/>
      <c r="AP89" s="28"/>
      <c r="AQ89" s="28"/>
      <c r="AR89" s="28"/>
      <c r="AS89" s="28"/>
      <c r="AT89" s="28"/>
    </row>
    <row r="90" spans="1:59">
      <c r="A90" s="161" t="s">
        <v>42</v>
      </c>
      <c r="C90" s="177">
        <v>25</v>
      </c>
      <c r="D90" s="185">
        <v>100</v>
      </c>
      <c r="E90" s="179">
        <f t="shared" si="1"/>
        <v>4.9161879972209448</v>
      </c>
      <c r="F90" s="205"/>
      <c r="G90" s="181">
        <v>26</v>
      </c>
      <c r="H90" s="185">
        <v>100</v>
      </c>
      <c r="I90" s="182">
        <f t="shared" si="2"/>
        <v>13.389964725361745</v>
      </c>
      <c r="J90" s="205"/>
      <c r="K90" s="177">
        <v>25</v>
      </c>
      <c r="L90" s="185">
        <v>100.00000000000001</v>
      </c>
      <c r="M90" s="183">
        <f t="shared" si="3"/>
        <v>17.083570642062497</v>
      </c>
      <c r="N90" s="183"/>
      <c r="O90" s="184">
        <v>29</v>
      </c>
      <c r="P90" s="185">
        <v>100.00000000000001</v>
      </c>
      <c r="Q90" s="183">
        <f t="shared" si="4"/>
        <v>17.491640713071057</v>
      </c>
      <c r="R90" s="189"/>
      <c r="S90" s="184">
        <f t="shared" si="5"/>
        <v>31</v>
      </c>
      <c r="T90" s="185">
        <v>100.00000000000001</v>
      </c>
      <c r="U90" s="183">
        <f t="shared" si="6"/>
        <v>15.551675253276166</v>
      </c>
      <c r="V90" s="206"/>
      <c r="W90" s="184">
        <f t="shared" si="7"/>
        <v>31</v>
      </c>
      <c r="X90" s="185">
        <v>100.00000000000001</v>
      </c>
      <c r="Y90" s="183">
        <f t="shared" si="8"/>
        <v>14.90550649925996</v>
      </c>
      <c r="Z90" s="29"/>
      <c r="AA90" s="113">
        <v>32</v>
      </c>
      <c r="AB90" s="178">
        <v>100</v>
      </c>
      <c r="AC90" s="183">
        <f t="shared" si="9"/>
        <v>13.655757263296353</v>
      </c>
      <c r="AD90" s="28"/>
      <c r="AE90" s="113">
        <v>31</v>
      </c>
      <c r="AF90" s="178">
        <v>100</v>
      </c>
      <c r="AG90" s="183">
        <f t="shared" si="10"/>
        <v>14.370853257002928</v>
      </c>
      <c r="AH90" s="29"/>
      <c r="AI90" s="29"/>
      <c r="AJ90" s="29"/>
      <c r="AK90" s="29"/>
      <c r="AL90" s="29"/>
      <c r="AM90" s="29"/>
      <c r="AN90" s="29"/>
      <c r="AO90" s="29"/>
      <c r="AP90" s="29"/>
      <c r="AQ90" s="29"/>
      <c r="AR90" s="29"/>
      <c r="AS90" s="29"/>
      <c r="AT90" s="29"/>
    </row>
    <row r="91" spans="1:59">
      <c r="A91" s="161" t="s">
        <v>43</v>
      </c>
      <c r="C91" s="177">
        <v>14</v>
      </c>
      <c r="D91" s="178">
        <v>100</v>
      </c>
      <c r="E91" s="179">
        <f t="shared" si="1"/>
        <v>1.6495592319768142</v>
      </c>
      <c r="F91" s="186"/>
      <c r="G91" s="181">
        <v>17</v>
      </c>
      <c r="H91" s="178">
        <v>100</v>
      </c>
      <c r="I91" s="182">
        <f t="shared" si="2"/>
        <v>5.8537437151089042</v>
      </c>
      <c r="J91" s="186"/>
      <c r="K91" s="177">
        <v>18</v>
      </c>
      <c r="L91" s="178">
        <v>100</v>
      </c>
      <c r="M91" s="183">
        <f t="shared" si="3"/>
        <v>10.745856300883977</v>
      </c>
      <c r="N91" s="183"/>
      <c r="O91" s="184">
        <v>30</v>
      </c>
      <c r="P91" s="178">
        <v>100</v>
      </c>
      <c r="Q91" s="183">
        <f t="shared" si="4"/>
        <v>19.006734850763728</v>
      </c>
      <c r="R91" s="189"/>
      <c r="S91" s="184">
        <f t="shared" si="5"/>
        <v>32</v>
      </c>
      <c r="T91" s="178">
        <v>100</v>
      </c>
      <c r="U91" s="183">
        <f t="shared" si="6"/>
        <v>6.9861032509589389</v>
      </c>
      <c r="V91" s="159"/>
      <c r="W91" s="184">
        <f t="shared" si="7"/>
        <v>27</v>
      </c>
      <c r="X91" s="178">
        <v>100</v>
      </c>
      <c r="Y91" s="183">
        <f t="shared" si="8"/>
        <v>8.946230334400326</v>
      </c>
      <c r="AA91" s="113">
        <v>30</v>
      </c>
      <c r="AB91" s="178">
        <v>100</v>
      </c>
      <c r="AC91" s="183">
        <f t="shared" si="9"/>
        <v>7.4458517453092083</v>
      </c>
      <c r="AE91" s="113">
        <v>28</v>
      </c>
      <c r="AF91" s="178">
        <v>100</v>
      </c>
      <c r="AG91" s="183">
        <f t="shared" si="10"/>
        <v>7.7305050690760098</v>
      </c>
    </row>
    <row r="92" spans="1:59">
      <c r="A92" s="161" t="s">
        <v>44</v>
      </c>
      <c r="C92" s="177">
        <v>40</v>
      </c>
      <c r="D92" s="185">
        <v>100</v>
      </c>
      <c r="E92" s="179">
        <f t="shared" si="1"/>
        <v>11.328556458693251</v>
      </c>
      <c r="F92" s="191"/>
      <c r="G92" s="181">
        <v>38</v>
      </c>
      <c r="H92" s="185">
        <v>100</v>
      </c>
      <c r="I92" s="182">
        <f t="shared" si="2"/>
        <v>37.048299878606549</v>
      </c>
      <c r="J92" s="192"/>
      <c r="K92" s="177">
        <v>38</v>
      </c>
      <c r="L92" s="185">
        <v>100</v>
      </c>
      <c r="M92" s="183">
        <f t="shared" si="3"/>
        <v>39.450603453302122</v>
      </c>
      <c r="N92" s="183"/>
      <c r="O92" s="184">
        <v>31</v>
      </c>
      <c r="P92" s="185">
        <v>100</v>
      </c>
      <c r="Q92" s="183">
        <f t="shared" si="4"/>
        <v>20.711741178399947</v>
      </c>
      <c r="R92" s="189"/>
      <c r="S92" s="184">
        <f t="shared" si="5"/>
        <v>27</v>
      </c>
      <c r="T92" s="185">
        <v>100</v>
      </c>
      <c r="U92" s="183">
        <f t="shared" si="6"/>
        <v>34.774668630338738</v>
      </c>
      <c r="V92" s="159"/>
      <c r="W92" s="184">
        <f t="shared" si="7"/>
        <v>26</v>
      </c>
      <c r="X92" s="185">
        <v>100</v>
      </c>
      <c r="Y92" s="183">
        <f t="shared" si="8"/>
        <v>32.389214935782938</v>
      </c>
      <c r="AA92" s="113">
        <v>29</v>
      </c>
      <c r="AB92" s="178">
        <v>100</v>
      </c>
      <c r="AC92" s="183">
        <f t="shared" si="9"/>
        <v>32.454367885768171</v>
      </c>
      <c r="AE92" s="113">
        <v>26</v>
      </c>
      <c r="AF92" s="178">
        <v>100</v>
      </c>
      <c r="AG92" s="183">
        <f t="shared" si="10"/>
        <v>31.691924060720574</v>
      </c>
    </row>
    <row r="93" spans="1:59">
      <c r="A93" s="161" t="s">
        <v>45</v>
      </c>
      <c r="C93" s="177">
        <v>36</v>
      </c>
      <c r="D93" s="178">
        <v>100</v>
      </c>
      <c r="E93" s="179">
        <f t="shared" si="1"/>
        <v>7.4419820391702913</v>
      </c>
      <c r="F93" s="191"/>
      <c r="G93" s="181">
        <v>35</v>
      </c>
      <c r="H93" s="178">
        <v>100</v>
      </c>
      <c r="I93" s="182">
        <f t="shared" si="2"/>
        <v>27.698163230464868</v>
      </c>
      <c r="J93" s="192"/>
      <c r="K93" s="177">
        <v>35</v>
      </c>
      <c r="L93" s="178">
        <v>100</v>
      </c>
      <c r="M93" s="183">
        <f t="shared" si="3"/>
        <v>30.812199164097116</v>
      </c>
      <c r="N93" s="183"/>
      <c r="O93" s="184">
        <v>32</v>
      </c>
      <c r="P93" s="178">
        <v>100</v>
      </c>
      <c r="Q93" s="183">
        <f t="shared" si="4"/>
        <v>21.032443512475556</v>
      </c>
      <c r="R93" s="189"/>
      <c r="S93" s="184">
        <f t="shared" si="5"/>
        <v>30</v>
      </c>
      <c r="T93" s="178">
        <v>100</v>
      </c>
      <c r="U93" s="183">
        <f t="shared" si="6"/>
        <v>25.656459340635244</v>
      </c>
      <c r="V93" s="159"/>
      <c r="W93" s="184">
        <f t="shared" si="7"/>
        <v>33</v>
      </c>
      <c r="X93" s="178">
        <v>100</v>
      </c>
      <c r="Y93" s="183">
        <f t="shared" si="8"/>
        <v>22.974492445905607</v>
      </c>
      <c r="AA93" s="113">
        <v>28</v>
      </c>
      <c r="AB93" s="178">
        <v>100</v>
      </c>
      <c r="AC93" s="183">
        <f t="shared" si="9"/>
        <v>25.209240040174087</v>
      </c>
      <c r="AE93" s="113">
        <v>32</v>
      </c>
      <c r="AF93" s="178">
        <v>100</v>
      </c>
      <c r="AG93" s="183">
        <f t="shared" si="10"/>
        <v>20.428272288653282</v>
      </c>
    </row>
    <row r="94" spans="1:59">
      <c r="A94" s="161" t="s">
        <v>46</v>
      </c>
      <c r="C94" s="177">
        <v>12</v>
      </c>
      <c r="D94" s="178">
        <v>100</v>
      </c>
      <c r="E94" s="179">
        <f t="shared" ref="E94:E113" si="11">(E38/D38)*100</f>
        <v>1.2674033117234083</v>
      </c>
      <c r="F94" s="186"/>
      <c r="G94" s="181">
        <v>13</v>
      </c>
      <c r="H94" s="178">
        <v>100</v>
      </c>
      <c r="I94" s="182">
        <f t="shared" ref="I94:I112" si="12">(I38/H38)*100</f>
        <v>3.8268906069492576</v>
      </c>
      <c r="J94" s="186"/>
      <c r="K94" s="177">
        <v>12</v>
      </c>
      <c r="L94" s="178">
        <v>100</v>
      </c>
      <c r="M94" s="183">
        <f t="shared" ref="M94:M112" si="13">(M38/L38)*100</f>
        <v>4.3301544890581809</v>
      </c>
      <c r="N94" s="183"/>
      <c r="O94" s="184">
        <v>33</v>
      </c>
      <c r="P94" s="178">
        <v>100</v>
      </c>
      <c r="Q94" s="183">
        <f t="shared" ref="Q94:Q113" si="14">(Q38/P38)*100</f>
        <v>21.700335387255283</v>
      </c>
      <c r="R94" s="189"/>
      <c r="S94" s="184">
        <f t="shared" si="5"/>
        <v>33</v>
      </c>
      <c r="T94" s="178">
        <v>100</v>
      </c>
      <c r="U94" s="183">
        <f t="shared" si="6"/>
        <v>3.7034524790585515</v>
      </c>
      <c r="V94" s="159"/>
      <c r="W94" s="184">
        <f t="shared" si="7"/>
        <v>32</v>
      </c>
      <c r="X94" s="178">
        <v>100</v>
      </c>
      <c r="Y94" s="183">
        <f t="shared" si="8"/>
        <v>4.1025353836676608</v>
      </c>
      <c r="AA94" s="113">
        <v>33</v>
      </c>
      <c r="AB94" s="178">
        <v>100</v>
      </c>
      <c r="AC94" s="183">
        <f t="shared" si="9"/>
        <v>3.5614951082050408</v>
      </c>
      <c r="AE94" s="113">
        <v>34</v>
      </c>
      <c r="AF94" s="178">
        <v>100</v>
      </c>
      <c r="AG94" s="183">
        <f t="shared" si="10"/>
        <v>3.3971056655699918</v>
      </c>
    </row>
    <row r="95" spans="1:59">
      <c r="A95" s="161" t="s">
        <v>47</v>
      </c>
      <c r="C95" s="177">
        <v>39</v>
      </c>
      <c r="D95" s="185">
        <v>100.00000000000001</v>
      </c>
      <c r="E95" s="179">
        <f t="shared" si="11"/>
        <v>2.0508117796627832</v>
      </c>
      <c r="F95" s="186"/>
      <c r="G95" s="181">
        <v>36</v>
      </c>
      <c r="H95" s="185">
        <v>100</v>
      </c>
      <c r="I95" s="182">
        <f t="shared" si="12"/>
        <v>16.021043057651362</v>
      </c>
      <c r="J95" s="186"/>
      <c r="K95" s="177">
        <v>34</v>
      </c>
      <c r="L95" s="185">
        <v>100</v>
      </c>
      <c r="M95" s="183">
        <f t="shared" si="13"/>
        <v>22.215709605003255</v>
      </c>
      <c r="N95" s="183"/>
      <c r="O95" s="184">
        <v>34</v>
      </c>
      <c r="P95" s="185">
        <v>100</v>
      </c>
      <c r="Q95" s="183">
        <f t="shared" si="14"/>
        <v>17.545748687211585</v>
      </c>
      <c r="R95" s="189"/>
      <c r="S95" s="184">
        <f t="shared" si="5"/>
        <v>36</v>
      </c>
      <c r="T95" s="185">
        <v>100</v>
      </c>
      <c r="U95" s="183">
        <f t="shared" si="6"/>
        <v>15.225225225225225</v>
      </c>
      <c r="V95" s="159"/>
      <c r="W95" s="184">
        <f t="shared" si="7"/>
        <v>35</v>
      </c>
      <c r="X95" s="185">
        <v>100</v>
      </c>
      <c r="Y95" s="183">
        <f t="shared" si="8"/>
        <v>16.172151647970683</v>
      </c>
      <c r="AA95" s="113">
        <v>35</v>
      </c>
      <c r="AB95" s="178">
        <v>100</v>
      </c>
      <c r="AC95" s="183">
        <f t="shared" si="9"/>
        <v>14.942347100023449</v>
      </c>
      <c r="AE95" s="113">
        <v>33</v>
      </c>
      <c r="AF95" s="178">
        <v>100</v>
      </c>
      <c r="AG95" s="183">
        <f t="shared" si="10"/>
        <v>16.357513474930681</v>
      </c>
    </row>
    <row r="96" spans="1:59">
      <c r="A96" s="161" t="s">
        <v>48</v>
      </c>
      <c r="C96" s="177">
        <v>26</v>
      </c>
      <c r="D96" s="178">
        <v>100</v>
      </c>
      <c r="E96" s="179">
        <f t="shared" si="11"/>
        <v>3.654406084734684</v>
      </c>
      <c r="F96" s="186"/>
      <c r="G96" s="181">
        <v>32</v>
      </c>
      <c r="H96" s="178">
        <v>100</v>
      </c>
      <c r="I96" s="182">
        <f t="shared" si="12"/>
        <v>7.6294238918795099</v>
      </c>
      <c r="J96" s="186"/>
      <c r="K96" s="177">
        <v>33</v>
      </c>
      <c r="L96" s="178">
        <v>100</v>
      </c>
      <c r="M96" s="183">
        <f t="shared" si="13"/>
        <v>15.111879683487922</v>
      </c>
      <c r="N96" s="183"/>
      <c r="O96" s="184">
        <v>35</v>
      </c>
      <c r="P96" s="178">
        <v>100</v>
      </c>
      <c r="Q96" s="183">
        <f t="shared" si="14"/>
        <v>17.17830109335576</v>
      </c>
      <c r="R96" s="189"/>
      <c r="S96" s="184">
        <f t="shared" si="5"/>
        <v>35</v>
      </c>
      <c r="T96" s="178">
        <v>100</v>
      </c>
      <c r="U96" s="183">
        <f t="shared" si="6"/>
        <v>14.613347457627118</v>
      </c>
      <c r="V96" s="159"/>
      <c r="W96" s="184">
        <f t="shared" si="7"/>
        <v>36</v>
      </c>
      <c r="X96" s="178">
        <v>100</v>
      </c>
      <c r="Y96" s="183">
        <f t="shared" si="8"/>
        <v>14.539648249465801</v>
      </c>
      <c r="AA96" s="113">
        <v>34</v>
      </c>
      <c r="AB96" s="178">
        <v>100</v>
      </c>
      <c r="AC96" s="183">
        <f t="shared" si="9"/>
        <v>14.810960009536823</v>
      </c>
      <c r="AE96" s="113">
        <v>35</v>
      </c>
      <c r="AF96" s="178">
        <v>100</v>
      </c>
      <c r="AG96" s="183">
        <f t="shared" si="10"/>
        <v>12.360359876700624</v>
      </c>
    </row>
    <row r="97" spans="1:33">
      <c r="A97" s="161" t="s">
        <v>49</v>
      </c>
      <c r="C97" s="177">
        <v>15</v>
      </c>
      <c r="D97" s="178">
        <v>100.00000000000001</v>
      </c>
      <c r="E97" s="179">
        <f t="shared" si="11"/>
        <v>1.0783100583348064</v>
      </c>
      <c r="F97" s="186"/>
      <c r="G97" s="181">
        <v>18</v>
      </c>
      <c r="H97" s="178">
        <v>99.999999999999986</v>
      </c>
      <c r="I97" s="182">
        <f t="shared" si="12"/>
        <v>3.9372773877416565</v>
      </c>
      <c r="J97" s="186"/>
      <c r="K97" s="177">
        <v>19</v>
      </c>
      <c r="L97" s="178">
        <v>100</v>
      </c>
      <c r="M97" s="183">
        <f t="shared" si="13"/>
        <v>4.0237829655007573</v>
      </c>
      <c r="N97" s="183"/>
      <c r="O97" s="184">
        <v>36</v>
      </c>
      <c r="P97" s="178">
        <v>100</v>
      </c>
      <c r="Q97" s="183">
        <f t="shared" si="14"/>
        <v>16.887982636651927</v>
      </c>
      <c r="R97" s="189"/>
      <c r="S97" s="184">
        <f t="shared" si="5"/>
        <v>34</v>
      </c>
      <c r="T97" s="178">
        <v>100</v>
      </c>
      <c r="U97" s="183">
        <f t="shared" si="6"/>
        <v>5.638659076350188</v>
      </c>
      <c r="V97" s="159"/>
      <c r="W97" s="184">
        <f t="shared" si="7"/>
        <v>34</v>
      </c>
      <c r="X97" s="178">
        <v>100</v>
      </c>
      <c r="Y97" s="183">
        <f t="shared" si="8"/>
        <v>6.052501859702268</v>
      </c>
      <c r="AA97" s="113">
        <v>36</v>
      </c>
      <c r="AB97" s="178">
        <v>100</v>
      </c>
      <c r="AC97" s="183">
        <f t="shared" si="9"/>
        <v>3.7894971954334382</v>
      </c>
      <c r="AE97" s="113">
        <v>36</v>
      </c>
      <c r="AF97" s="178">
        <v>100</v>
      </c>
      <c r="AG97" s="183">
        <f t="shared" si="10"/>
        <v>4.4253805795000254</v>
      </c>
    </row>
    <row r="98" spans="1:33">
      <c r="A98" s="161" t="s">
        <v>50</v>
      </c>
      <c r="C98" s="177">
        <v>44</v>
      </c>
      <c r="D98" s="178">
        <v>100</v>
      </c>
      <c r="E98" s="179">
        <f t="shared" si="11"/>
        <v>2.7311140884262599</v>
      </c>
      <c r="F98" s="186"/>
      <c r="G98" s="181">
        <v>43</v>
      </c>
      <c r="H98" s="178">
        <v>100</v>
      </c>
      <c r="I98" s="182">
        <f t="shared" si="12"/>
        <v>18.432746196957567</v>
      </c>
      <c r="J98" s="186"/>
      <c r="K98" s="177">
        <v>43</v>
      </c>
      <c r="L98" s="178">
        <v>100</v>
      </c>
      <c r="M98" s="183">
        <f t="shared" si="13"/>
        <v>28.040767064503154</v>
      </c>
      <c r="N98" s="183"/>
      <c r="O98" s="184">
        <v>37</v>
      </c>
      <c r="P98" s="178">
        <v>100</v>
      </c>
      <c r="Q98" s="183">
        <f t="shared" si="14"/>
        <v>16.799292661361626</v>
      </c>
      <c r="R98" s="189"/>
      <c r="S98" s="184">
        <f t="shared" si="5"/>
        <v>37</v>
      </c>
      <c r="T98" s="178">
        <v>100</v>
      </c>
      <c r="U98" s="183">
        <f t="shared" si="6"/>
        <v>24.8876274800038</v>
      </c>
      <c r="V98" s="159"/>
      <c r="W98" s="184">
        <f t="shared" si="7"/>
        <v>37</v>
      </c>
      <c r="X98" s="178">
        <v>100</v>
      </c>
      <c r="Y98" s="183">
        <f t="shared" si="8"/>
        <v>26.616048406950078</v>
      </c>
      <c r="AA98" s="113">
        <v>37</v>
      </c>
      <c r="AB98" s="178">
        <v>100</v>
      </c>
      <c r="AC98" s="183">
        <f t="shared" si="9"/>
        <v>20.015349721643108</v>
      </c>
      <c r="AE98" s="113">
        <v>38</v>
      </c>
      <c r="AF98" s="178">
        <v>100</v>
      </c>
      <c r="AG98" s="183">
        <f t="shared" si="10"/>
        <v>24.264211714282091</v>
      </c>
    </row>
    <row r="99" spans="1:33">
      <c r="A99" s="161" t="s">
        <v>51</v>
      </c>
      <c r="C99" s="177">
        <v>7</v>
      </c>
      <c r="D99" s="178">
        <v>100</v>
      </c>
      <c r="E99" s="179">
        <f t="shared" si="11"/>
        <v>0.71917416821851865</v>
      </c>
      <c r="F99" s="191"/>
      <c r="G99" s="181">
        <v>7</v>
      </c>
      <c r="H99" s="178">
        <v>100</v>
      </c>
      <c r="I99" s="182">
        <f t="shared" si="12"/>
        <v>1.221699433094976</v>
      </c>
      <c r="J99" s="192"/>
      <c r="K99" s="177">
        <v>7</v>
      </c>
      <c r="L99" s="178">
        <v>100</v>
      </c>
      <c r="M99" s="183">
        <f t="shared" si="13"/>
        <v>1.6665128277376446</v>
      </c>
      <c r="N99" s="183"/>
      <c r="O99" s="184">
        <v>38</v>
      </c>
      <c r="P99" s="178">
        <v>100</v>
      </c>
      <c r="Q99" s="183">
        <f t="shared" si="14"/>
        <v>12.438340685369088</v>
      </c>
      <c r="R99" s="189"/>
      <c r="S99" s="184">
        <f t="shared" si="5"/>
        <v>39</v>
      </c>
      <c r="T99" s="178">
        <v>100</v>
      </c>
      <c r="U99" s="183">
        <f t="shared" si="6"/>
        <v>1.3763583528149632</v>
      </c>
      <c r="V99" s="159"/>
      <c r="W99" s="184">
        <f t="shared" si="7"/>
        <v>39</v>
      </c>
      <c r="X99" s="178">
        <v>100</v>
      </c>
      <c r="Y99" s="183">
        <f t="shared" si="8"/>
        <v>0.78197884248294314</v>
      </c>
      <c r="AA99" s="113">
        <v>38</v>
      </c>
      <c r="AB99" s="178">
        <v>100</v>
      </c>
      <c r="AC99" s="183">
        <f t="shared" si="9"/>
        <v>1.3548512185779344</v>
      </c>
      <c r="AE99" s="113">
        <v>39</v>
      </c>
      <c r="AF99" s="178">
        <v>100</v>
      </c>
      <c r="AG99" s="183">
        <f t="shared" si="10"/>
        <v>1.132264100423183</v>
      </c>
    </row>
    <row r="100" spans="1:33">
      <c r="A100" s="161" t="s">
        <v>52</v>
      </c>
      <c r="C100" s="177">
        <v>45</v>
      </c>
      <c r="D100" s="178">
        <v>100</v>
      </c>
      <c r="E100" s="179">
        <f t="shared" si="11"/>
        <v>4.5838931478700706</v>
      </c>
      <c r="F100" s="186"/>
      <c r="G100" s="181">
        <v>42</v>
      </c>
      <c r="H100" s="178">
        <v>100</v>
      </c>
      <c r="I100" s="182">
        <f t="shared" si="12"/>
        <v>15.912538166059292</v>
      </c>
      <c r="J100" s="186"/>
      <c r="K100" s="177">
        <v>42</v>
      </c>
      <c r="L100" s="178">
        <v>100</v>
      </c>
      <c r="M100" s="183">
        <f t="shared" si="13"/>
        <v>19.589220609032996</v>
      </c>
      <c r="N100" s="183"/>
      <c r="O100" s="184">
        <v>39</v>
      </c>
      <c r="P100" s="178">
        <v>100</v>
      </c>
      <c r="Q100" s="183">
        <f t="shared" si="14"/>
        <v>15.426165402252501</v>
      </c>
      <c r="R100" s="189"/>
      <c r="S100" s="184">
        <f t="shared" si="5"/>
        <v>38</v>
      </c>
      <c r="T100" s="178">
        <v>100</v>
      </c>
      <c r="U100" s="183">
        <f t="shared" si="6"/>
        <v>16.477653100988199</v>
      </c>
      <c r="V100" s="159"/>
      <c r="W100" s="184">
        <f t="shared" si="7"/>
        <v>38</v>
      </c>
      <c r="X100" s="178">
        <v>100</v>
      </c>
      <c r="Y100" s="183">
        <f t="shared" si="8"/>
        <v>18.365062699340321</v>
      </c>
      <c r="AA100" s="113">
        <v>39</v>
      </c>
      <c r="AB100" s="178">
        <v>100</v>
      </c>
      <c r="AC100" s="183">
        <f t="shared" si="9"/>
        <v>15.265452680174404</v>
      </c>
      <c r="AE100" s="113">
        <v>37</v>
      </c>
      <c r="AF100" s="178">
        <v>100</v>
      </c>
      <c r="AG100" s="183">
        <f t="shared" si="10"/>
        <v>19.545618463757663</v>
      </c>
    </row>
    <row r="101" spans="1:33">
      <c r="A101" s="161" t="s">
        <v>53</v>
      </c>
      <c r="C101" s="177">
        <v>50</v>
      </c>
      <c r="D101" s="178">
        <v>100</v>
      </c>
      <c r="E101" s="179">
        <f t="shared" si="11"/>
        <v>21.168698241369686</v>
      </c>
      <c r="F101" s="186"/>
      <c r="G101" s="181">
        <v>51</v>
      </c>
      <c r="H101" s="178">
        <v>100</v>
      </c>
      <c r="I101" s="182">
        <f t="shared" si="12"/>
        <v>22.548518896833503</v>
      </c>
      <c r="J101" s="186"/>
      <c r="K101" s="177">
        <v>51</v>
      </c>
      <c r="L101" s="178">
        <v>100</v>
      </c>
      <c r="M101" s="183">
        <f t="shared" si="13"/>
        <v>33.658222837918068</v>
      </c>
      <c r="N101" s="183"/>
      <c r="O101" s="184">
        <v>40</v>
      </c>
      <c r="P101" s="178">
        <v>100</v>
      </c>
      <c r="Q101" s="183">
        <f t="shared" si="14"/>
        <v>8.5653496611213793</v>
      </c>
      <c r="R101" s="189"/>
      <c r="S101" s="184">
        <f t="shared" si="5"/>
        <v>40</v>
      </c>
      <c r="T101" s="178">
        <v>100</v>
      </c>
      <c r="U101" s="183">
        <f t="shared" si="6"/>
        <v>29.286204252915304</v>
      </c>
      <c r="V101" s="159"/>
      <c r="W101" s="184">
        <f t="shared" si="7"/>
        <v>40</v>
      </c>
      <c r="X101" s="178">
        <v>100</v>
      </c>
      <c r="Y101" s="183">
        <f t="shared" si="8"/>
        <v>34.371453788929514</v>
      </c>
      <c r="AA101" s="113">
        <v>40</v>
      </c>
      <c r="AB101" s="178">
        <v>100</v>
      </c>
      <c r="AC101" s="183">
        <f t="shared" si="9"/>
        <v>37.164475630891488</v>
      </c>
      <c r="AE101" s="113">
        <v>40</v>
      </c>
      <c r="AF101" s="178">
        <v>100</v>
      </c>
      <c r="AG101" s="183">
        <f t="shared" si="10"/>
        <v>49.041323120456653</v>
      </c>
    </row>
    <row r="102" spans="1:33">
      <c r="A102" s="161" t="s">
        <v>54</v>
      </c>
      <c r="C102" s="177">
        <v>17</v>
      </c>
      <c r="D102" s="178">
        <v>100.00000000000001</v>
      </c>
      <c r="E102" s="179">
        <f t="shared" si="11"/>
        <v>0.79788703599332522</v>
      </c>
      <c r="F102" s="186"/>
      <c r="G102" s="181">
        <v>22</v>
      </c>
      <c r="H102" s="178">
        <v>100</v>
      </c>
      <c r="I102" s="182">
        <f t="shared" si="12"/>
        <v>1.3136387622107912</v>
      </c>
      <c r="J102" s="186"/>
      <c r="K102" s="177">
        <v>26</v>
      </c>
      <c r="L102" s="178">
        <v>100</v>
      </c>
      <c r="M102" s="183">
        <f t="shared" si="13"/>
        <v>2.5348475065517113</v>
      </c>
      <c r="N102" s="183"/>
      <c r="O102" s="184">
        <v>41</v>
      </c>
      <c r="P102" s="178">
        <v>100</v>
      </c>
      <c r="Q102" s="183">
        <f t="shared" si="14"/>
        <v>9.1249424854645085</v>
      </c>
      <c r="R102" s="189"/>
      <c r="S102" s="184">
        <f t="shared" si="5"/>
        <v>41</v>
      </c>
      <c r="T102" s="178">
        <v>100</v>
      </c>
      <c r="U102" s="183">
        <f t="shared" si="6"/>
        <v>2.2831050228310499</v>
      </c>
      <c r="V102" s="159"/>
      <c r="W102" s="184">
        <f t="shared" si="7"/>
        <v>41</v>
      </c>
      <c r="X102" s="178">
        <v>100</v>
      </c>
      <c r="Y102" s="183">
        <f t="shared" si="8"/>
        <v>2.2765146066706192</v>
      </c>
      <c r="AA102" s="113">
        <v>41</v>
      </c>
      <c r="AB102" s="178">
        <v>100</v>
      </c>
      <c r="AC102" s="183">
        <f t="shared" si="9"/>
        <v>2.8309893515766471</v>
      </c>
      <c r="AE102" s="113">
        <v>41</v>
      </c>
      <c r="AF102" s="178">
        <v>100</v>
      </c>
      <c r="AG102" s="183">
        <f t="shared" si="10"/>
        <v>1.5478734916941723</v>
      </c>
    </row>
    <row r="103" spans="1:33">
      <c r="A103" s="161" t="s">
        <v>55</v>
      </c>
      <c r="C103" s="177">
        <v>43</v>
      </c>
      <c r="D103" s="185">
        <v>100</v>
      </c>
      <c r="E103" s="179">
        <f t="shared" si="11"/>
        <v>4.2563050241609846</v>
      </c>
      <c r="F103" s="186"/>
      <c r="G103" s="181">
        <v>45</v>
      </c>
      <c r="H103" s="185">
        <v>100</v>
      </c>
      <c r="I103" s="182">
        <f t="shared" si="12"/>
        <v>6.875634134231376</v>
      </c>
      <c r="J103" s="186"/>
      <c r="K103" s="177">
        <v>45</v>
      </c>
      <c r="L103" s="185">
        <v>100</v>
      </c>
      <c r="M103" s="183">
        <f t="shared" si="13"/>
        <v>8.9793756300941503</v>
      </c>
      <c r="N103" s="183"/>
      <c r="O103" s="184">
        <v>42</v>
      </c>
      <c r="P103" s="185">
        <v>100</v>
      </c>
      <c r="Q103" s="183">
        <f t="shared" si="14"/>
        <v>5.2435332483957309</v>
      </c>
      <c r="R103" s="189"/>
      <c r="S103" s="184">
        <f t="shared" si="5"/>
        <v>42</v>
      </c>
      <c r="T103" s="185">
        <v>100</v>
      </c>
      <c r="U103" s="183">
        <f t="shared" si="6"/>
        <v>8.0731986511153035</v>
      </c>
      <c r="V103" s="159"/>
      <c r="W103" s="184">
        <f t="shared" si="7"/>
        <v>46</v>
      </c>
      <c r="X103" s="185">
        <v>100</v>
      </c>
      <c r="Y103" s="183">
        <f t="shared" si="8"/>
        <v>5.6899508240862779</v>
      </c>
      <c r="AA103" s="113">
        <v>42</v>
      </c>
      <c r="AB103" s="178">
        <v>100</v>
      </c>
      <c r="AC103" s="183">
        <f t="shared" si="9"/>
        <v>9.3016525778691648</v>
      </c>
      <c r="AE103" s="113">
        <v>43</v>
      </c>
      <c r="AF103" s="178">
        <v>100</v>
      </c>
      <c r="AG103" s="183">
        <f t="shared" si="10"/>
        <v>4.6719516798792</v>
      </c>
    </row>
    <row r="104" spans="1:33">
      <c r="A104" s="161" t="s">
        <v>56</v>
      </c>
      <c r="C104" s="177">
        <v>35</v>
      </c>
      <c r="D104" s="178">
        <v>100</v>
      </c>
      <c r="E104" s="179">
        <f t="shared" si="11"/>
        <v>1.3325772611284377</v>
      </c>
      <c r="F104" s="186"/>
      <c r="G104" s="181">
        <v>39</v>
      </c>
      <c r="H104" s="178">
        <v>100</v>
      </c>
      <c r="I104" s="182">
        <f t="shared" si="12"/>
        <v>2.8124331197361299</v>
      </c>
      <c r="J104" s="186"/>
      <c r="K104" s="177">
        <v>40</v>
      </c>
      <c r="L104" s="178">
        <v>100</v>
      </c>
      <c r="M104" s="183">
        <f t="shared" si="13"/>
        <v>4.6802188154251372</v>
      </c>
      <c r="N104" s="183"/>
      <c r="O104" s="184">
        <v>43</v>
      </c>
      <c r="P104" s="178">
        <v>100</v>
      </c>
      <c r="Q104" s="183">
        <f t="shared" si="14"/>
        <v>4.9053304750841304</v>
      </c>
      <c r="R104" s="189"/>
      <c r="S104" s="184">
        <f t="shared" si="5"/>
        <v>44</v>
      </c>
      <c r="T104" s="178">
        <v>100</v>
      </c>
      <c r="U104" s="183">
        <f t="shared" si="6"/>
        <v>4.2959781489984961</v>
      </c>
      <c r="V104" s="159"/>
      <c r="W104" s="184">
        <f t="shared" si="7"/>
        <v>42</v>
      </c>
      <c r="X104" s="178">
        <v>100</v>
      </c>
      <c r="Y104" s="183">
        <f t="shared" si="8"/>
        <v>5.4865335976485063</v>
      </c>
      <c r="AA104" s="113">
        <v>45</v>
      </c>
      <c r="AB104" s="178">
        <v>100</v>
      </c>
      <c r="AC104" s="183">
        <f t="shared" si="9"/>
        <v>2.9438830509811482</v>
      </c>
      <c r="AE104" s="113">
        <v>46</v>
      </c>
      <c r="AF104" s="178">
        <v>100</v>
      </c>
      <c r="AG104" s="183">
        <f t="shared" si="10"/>
        <v>2.1242924097632234</v>
      </c>
    </row>
    <row r="105" spans="1:33">
      <c r="A105" s="161" t="s">
        <v>57</v>
      </c>
      <c r="C105" s="177">
        <v>51</v>
      </c>
      <c r="D105" s="178">
        <v>100</v>
      </c>
      <c r="E105" s="179">
        <f t="shared" si="11"/>
        <v>1.3565150936186474</v>
      </c>
      <c r="F105" s="186"/>
      <c r="G105" s="181">
        <v>49</v>
      </c>
      <c r="H105" s="178">
        <v>100</v>
      </c>
      <c r="I105" s="182">
        <f t="shared" si="12"/>
        <v>9.996190890787398</v>
      </c>
      <c r="J105" s="186"/>
      <c r="K105" s="177">
        <v>49</v>
      </c>
      <c r="L105" s="178">
        <v>100</v>
      </c>
      <c r="M105" s="183">
        <f t="shared" si="13"/>
        <v>13.087105862375054</v>
      </c>
      <c r="N105" s="183"/>
      <c r="O105" s="184">
        <v>44</v>
      </c>
      <c r="P105" s="178">
        <v>100</v>
      </c>
      <c r="Q105" s="183">
        <f t="shared" si="14"/>
        <v>4.620359346249594</v>
      </c>
      <c r="R105" s="189"/>
      <c r="S105" s="184">
        <f t="shared" si="5"/>
        <v>45</v>
      </c>
      <c r="T105" s="178">
        <v>100</v>
      </c>
      <c r="U105" s="183">
        <f t="shared" si="6"/>
        <v>10.453768539449744</v>
      </c>
      <c r="V105" s="159"/>
      <c r="W105" s="184">
        <f t="shared" si="7"/>
        <v>45</v>
      </c>
      <c r="X105" s="178">
        <v>100</v>
      </c>
      <c r="Y105" s="183">
        <f t="shared" si="8"/>
        <v>12.871848909783578</v>
      </c>
      <c r="AA105" s="113">
        <v>48</v>
      </c>
      <c r="AB105" s="178">
        <v>100</v>
      </c>
      <c r="AC105" s="183">
        <f t="shared" si="9"/>
        <v>6.649683003792374</v>
      </c>
      <c r="AE105" s="113">
        <v>42</v>
      </c>
      <c r="AF105" s="178">
        <v>100</v>
      </c>
      <c r="AG105" s="183">
        <f t="shared" si="10"/>
        <v>11.695663464035315</v>
      </c>
    </row>
    <row r="106" spans="1:33">
      <c r="A106" s="161" t="s">
        <v>58</v>
      </c>
      <c r="C106" s="177">
        <v>48</v>
      </c>
      <c r="D106" s="178">
        <v>100</v>
      </c>
      <c r="E106" s="179">
        <f t="shared" si="11"/>
        <v>1.1452202958485764</v>
      </c>
      <c r="F106" s="186"/>
      <c r="G106" s="181">
        <v>48</v>
      </c>
      <c r="H106" s="178">
        <v>100</v>
      </c>
      <c r="I106" s="182">
        <f t="shared" si="12"/>
        <v>5.4727646454265155</v>
      </c>
      <c r="J106" s="186"/>
      <c r="K106" s="177">
        <v>48</v>
      </c>
      <c r="L106" s="178">
        <v>100</v>
      </c>
      <c r="M106" s="183">
        <f t="shared" si="13"/>
        <v>2.8351950124318104</v>
      </c>
      <c r="N106" s="183"/>
      <c r="O106" s="184">
        <v>45</v>
      </c>
      <c r="P106" s="178">
        <v>100</v>
      </c>
      <c r="Q106" s="183">
        <f t="shared" si="14"/>
        <v>5.3177251556951415</v>
      </c>
      <c r="R106" s="189"/>
      <c r="S106" s="184">
        <f t="shared" si="5"/>
        <v>51</v>
      </c>
      <c r="T106" s="178">
        <v>100</v>
      </c>
      <c r="U106" s="183">
        <f t="shared" si="6"/>
        <v>1.6164776430713075</v>
      </c>
      <c r="V106" s="159"/>
      <c r="W106" s="184">
        <f t="shared" si="7"/>
        <v>43</v>
      </c>
      <c r="X106" s="178">
        <v>100</v>
      </c>
      <c r="Y106" s="183">
        <f t="shared" si="8"/>
        <v>16.748408322417522</v>
      </c>
      <c r="AA106" s="113">
        <v>43</v>
      </c>
      <c r="AB106" s="178">
        <v>100</v>
      </c>
      <c r="AC106" s="183">
        <f t="shared" si="9"/>
        <v>11.360693746047996</v>
      </c>
      <c r="AE106" s="113">
        <v>51</v>
      </c>
      <c r="AF106" s="178">
        <v>100</v>
      </c>
      <c r="AG106" s="183">
        <f t="shared" si="10"/>
        <v>2.3248911753066879</v>
      </c>
    </row>
    <row r="107" spans="1:33">
      <c r="A107" s="161" t="s">
        <v>59</v>
      </c>
      <c r="C107" s="177">
        <v>27</v>
      </c>
      <c r="D107" s="185">
        <v>100</v>
      </c>
      <c r="E107" s="179">
        <f t="shared" si="11"/>
        <v>1.0943380788741612</v>
      </c>
      <c r="F107" s="186"/>
      <c r="G107" s="181">
        <v>33</v>
      </c>
      <c r="H107" s="185">
        <v>100</v>
      </c>
      <c r="I107" s="182">
        <f t="shared" si="12"/>
        <v>2.0856625779207723</v>
      </c>
      <c r="J107" s="186"/>
      <c r="K107" s="177">
        <v>37</v>
      </c>
      <c r="L107" s="185">
        <v>100.00000000000001</v>
      </c>
      <c r="M107" s="183">
        <f t="shared" si="13"/>
        <v>2.8452788256279793</v>
      </c>
      <c r="N107" s="183"/>
      <c r="O107" s="184">
        <v>46</v>
      </c>
      <c r="P107" s="185">
        <v>100.00000000000001</v>
      </c>
      <c r="Q107" s="183">
        <f t="shared" si="14"/>
        <v>5.3005833896692458</v>
      </c>
      <c r="R107" s="189"/>
      <c r="S107" s="184">
        <f t="shared" si="5"/>
        <v>46</v>
      </c>
      <c r="T107" s="185">
        <v>100.00000000000001</v>
      </c>
      <c r="U107" s="183">
        <f t="shared" si="6"/>
        <v>2.3607260453873531</v>
      </c>
      <c r="V107" s="159"/>
      <c r="W107" s="184">
        <f t="shared" si="7"/>
        <v>48</v>
      </c>
      <c r="X107" s="185">
        <v>100.00000000000001</v>
      </c>
      <c r="Y107" s="183">
        <f t="shared" si="8"/>
        <v>1.3468523002421307</v>
      </c>
      <c r="AA107" s="113">
        <v>44</v>
      </c>
      <c r="AB107" s="178">
        <v>100</v>
      </c>
      <c r="AC107" s="183">
        <f t="shared" si="9"/>
        <v>2.4199205802660626</v>
      </c>
      <c r="AE107" s="113">
        <v>47</v>
      </c>
      <c r="AF107" s="178">
        <v>100</v>
      </c>
      <c r="AG107" s="183">
        <f t="shared" si="10"/>
        <v>1.2953152125867227</v>
      </c>
    </row>
    <row r="108" spans="1:33">
      <c r="A108" s="161" t="s">
        <v>60</v>
      </c>
      <c r="C108" s="177">
        <v>38</v>
      </c>
      <c r="D108" s="178">
        <v>100</v>
      </c>
      <c r="E108" s="179">
        <f t="shared" si="11"/>
        <v>0.44146432884927744</v>
      </c>
      <c r="F108" s="186"/>
      <c r="G108" s="181">
        <v>44</v>
      </c>
      <c r="H108" s="178">
        <v>99.999999999999986</v>
      </c>
      <c r="I108" s="182">
        <f t="shared" si="12"/>
        <v>1.0610695074359244</v>
      </c>
      <c r="J108" s="186"/>
      <c r="K108" s="177">
        <v>44</v>
      </c>
      <c r="L108" s="178">
        <v>100</v>
      </c>
      <c r="M108" s="183">
        <f t="shared" si="13"/>
        <v>0.92605133066973655</v>
      </c>
      <c r="N108" s="183"/>
      <c r="O108" s="184">
        <v>47</v>
      </c>
      <c r="P108" s="178">
        <v>100</v>
      </c>
      <c r="Q108" s="183">
        <f t="shared" si="14"/>
        <v>5.3641218413437155</v>
      </c>
      <c r="R108" s="189"/>
      <c r="S108" s="184">
        <f t="shared" si="5"/>
        <v>49</v>
      </c>
      <c r="T108" s="178">
        <v>100</v>
      </c>
      <c r="U108" s="183">
        <f t="shared" si="6"/>
        <v>1.0325372903624701</v>
      </c>
      <c r="V108" s="159"/>
      <c r="W108" s="184">
        <f t="shared" si="7"/>
        <v>51</v>
      </c>
      <c r="X108" s="178">
        <v>100</v>
      </c>
      <c r="Y108" s="183">
        <f t="shared" si="8"/>
        <v>0.36779457001471177</v>
      </c>
      <c r="AA108" s="113">
        <v>51</v>
      </c>
      <c r="AB108" s="178">
        <v>100</v>
      </c>
      <c r="AC108" s="183">
        <f t="shared" si="9"/>
        <v>1.4139752633410305</v>
      </c>
      <c r="AE108" s="113">
        <v>49</v>
      </c>
      <c r="AF108" s="178">
        <v>100</v>
      </c>
      <c r="AG108" s="183">
        <f t="shared" si="10"/>
        <v>2.6679166732874644</v>
      </c>
    </row>
    <row r="109" spans="1:33">
      <c r="A109" s="161" t="s">
        <v>61</v>
      </c>
      <c r="C109" s="177">
        <v>46</v>
      </c>
      <c r="D109" s="185">
        <v>100</v>
      </c>
      <c r="E109" s="179">
        <f t="shared" si="11"/>
        <v>0.92780106438091658</v>
      </c>
      <c r="F109" s="186"/>
      <c r="G109" s="181">
        <v>46</v>
      </c>
      <c r="H109" s="185">
        <v>100.00000000000001</v>
      </c>
      <c r="I109" s="182">
        <f t="shared" si="12"/>
        <v>0.61919504643962853</v>
      </c>
      <c r="J109" s="186"/>
      <c r="K109" s="177">
        <v>46</v>
      </c>
      <c r="L109" s="185">
        <v>100.00000000000001</v>
      </c>
      <c r="M109" s="183">
        <f t="shared" si="13"/>
        <v>2.0081770081770083</v>
      </c>
      <c r="N109" s="183"/>
      <c r="O109" s="184">
        <v>48</v>
      </c>
      <c r="P109" s="185">
        <v>100.00000000000001</v>
      </c>
      <c r="Q109" s="183">
        <f t="shared" si="14"/>
        <v>5.5824690314399978</v>
      </c>
      <c r="R109" s="189"/>
      <c r="S109" s="184">
        <f t="shared" si="5"/>
        <v>50</v>
      </c>
      <c r="T109" s="185">
        <v>100.00000000000001</v>
      </c>
      <c r="U109" s="183">
        <f t="shared" si="6"/>
        <v>2.3239917976760083</v>
      </c>
      <c r="V109" s="159"/>
      <c r="W109" s="184">
        <f t="shared" si="7"/>
        <v>50</v>
      </c>
      <c r="X109" s="185">
        <v>100.00000000000001</v>
      </c>
      <c r="Y109" s="183">
        <f t="shared" si="8"/>
        <v>1.2247223013386499</v>
      </c>
      <c r="AA109" s="113">
        <v>50</v>
      </c>
      <c r="AB109" s="178">
        <v>100</v>
      </c>
      <c r="AC109" s="183">
        <f t="shared" si="9"/>
        <v>2.6327036498846055</v>
      </c>
      <c r="AE109" s="113">
        <v>44</v>
      </c>
      <c r="AF109" s="178">
        <v>100</v>
      </c>
      <c r="AG109" s="183">
        <f t="shared" si="10"/>
        <v>6.7848720933703479</v>
      </c>
    </row>
    <row r="110" spans="1:33">
      <c r="A110" s="161" t="s">
        <v>62</v>
      </c>
      <c r="C110" s="177">
        <v>37</v>
      </c>
      <c r="D110" s="178">
        <v>100</v>
      </c>
      <c r="E110" s="179">
        <f t="shared" si="11"/>
        <v>1.6347132501090502</v>
      </c>
      <c r="F110" s="186"/>
      <c r="G110" s="181">
        <v>41</v>
      </c>
      <c r="H110" s="178">
        <v>100</v>
      </c>
      <c r="I110" s="182">
        <f t="shared" si="12"/>
        <v>2.2885738115095915</v>
      </c>
      <c r="J110" s="186"/>
      <c r="K110" s="177">
        <v>41</v>
      </c>
      <c r="L110" s="178">
        <v>100</v>
      </c>
      <c r="M110" s="183">
        <f t="shared" si="13"/>
        <v>3.9074910255287745</v>
      </c>
      <c r="N110" s="183"/>
      <c r="O110" s="184">
        <v>49</v>
      </c>
      <c r="P110" s="178">
        <v>100</v>
      </c>
      <c r="Q110" s="183">
        <f t="shared" si="14"/>
        <v>6.0314224456082384</v>
      </c>
      <c r="R110" s="189"/>
      <c r="S110" s="184">
        <f t="shared" si="5"/>
        <v>47</v>
      </c>
      <c r="T110" s="178">
        <v>100</v>
      </c>
      <c r="U110" s="183">
        <f t="shared" si="6"/>
        <v>3.454460297695884</v>
      </c>
      <c r="V110" s="159"/>
      <c r="W110" s="184">
        <f t="shared" si="7"/>
        <v>47</v>
      </c>
      <c r="X110" s="178">
        <v>100</v>
      </c>
      <c r="Y110" s="183">
        <f t="shared" si="8"/>
        <v>3.5375205883278604</v>
      </c>
      <c r="AA110" s="113">
        <v>49</v>
      </c>
      <c r="AB110" s="178">
        <v>100</v>
      </c>
      <c r="AC110" s="183">
        <f t="shared" si="9"/>
        <v>1.5267255451843791</v>
      </c>
      <c r="AE110" s="113">
        <v>45</v>
      </c>
      <c r="AF110" s="178">
        <v>100</v>
      </c>
      <c r="AG110" s="183">
        <f t="shared" si="10"/>
        <v>2.1047284173199325</v>
      </c>
    </row>
    <row r="111" spans="1:33">
      <c r="A111" s="161" t="s">
        <v>63</v>
      </c>
      <c r="C111" s="177">
        <v>47</v>
      </c>
      <c r="D111" s="178">
        <v>100</v>
      </c>
      <c r="E111" s="179">
        <f t="shared" si="11"/>
        <v>0.85931254996003192</v>
      </c>
      <c r="F111" s="186"/>
      <c r="G111" s="181">
        <v>47</v>
      </c>
      <c r="H111" s="178">
        <v>100</v>
      </c>
      <c r="I111" s="182">
        <f t="shared" si="12"/>
        <v>5.8503043510934098</v>
      </c>
      <c r="J111" s="186"/>
      <c r="K111" s="177">
        <v>47</v>
      </c>
      <c r="L111" s="178">
        <v>100</v>
      </c>
      <c r="M111" s="183">
        <f t="shared" si="13"/>
        <v>4.5836262069475788</v>
      </c>
      <c r="N111" s="183"/>
      <c r="O111" s="184">
        <v>50</v>
      </c>
      <c r="P111" s="178">
        <v>100</v>
      </c>
      <c r="Q111" s="183">
        <f t="shared" si="14"/>
        <v>5.0847457627118651</v>
      </c>
      <c r="R111" s="189"/>
      <c r="S111" s="184">
        <f t="shared" si="5"/>
        <v>48</v>
      </c>
      <c r="T111" s="178">
        <v>100</v>
      </c>
      <c r="U111" s="183">
        <f t="shared" si="6"/>
        <v>6.2207541976328109</v>
      </c>
      <c r="V111" s="159"/>
      <c r="W111" s="184">
        <f t="shared" si="7"/>
        <v>49</v>
      </c>
      <c r="X111" s="178">
        <v>100</v>
      </c>
      <c r="Y111" s="183">
        <f t="shared" si="8"/>
        <v>2.0771435332474431</v>
      </c>
      <c r="AA111" s="113">
        <v>46</v>
      </c>
      <c r="AB111" s="178">
        <v>100</v>
      </c>
      <c r="AC111" s="183">
        <f t="shared" si="9"/>
        <v>8.4427660000572189</v>
      </c>
      <c r="AE111" s="113">
        <v>50</v>
      </c>
      <c r="AF111" s="178">
        <v>100</v>
      </c>
      <c r="AG111" s="183">
        <f t="shared" si="10"/>
        <v>2.5569391230310772</v>
      </c>
    </row>
    <row r="112" spans="1:33">
      <c r="A112" s="161" t="s">
        <v>64</v>
      </c>
      <c r="C112" s="177">
        <v>49</v>
      </c>
      <c r="D112" s="185">
        <v>100</v>
      </c>
      <c r="E112" s="179">
        <f t="shared" si="11"/>
        <v>1.5981735159817352</v>
      </c>
      <c r="F112" s="201"/>
      <c r="G112" s="181">
        <v>50</v>
      </c>
      <c r="H112" s="185">
        <v>100</v>
      </c>
      <c r="I112" s="182">
        <f t="shared" si="12"/>
        <v>3.0864583985475491</v>
      </c>
      <c r="J112" s="201"/>
      <c r="K112" s="177">
        <v>50</v>
      </c>
      <c r="L112" s="185">
        <v>100</v>
      </c>
      <c r="M112" s="183">
        <f t="shared" si="13"/>
        <v>5.0824985268120209</v>
      </c>
      <c r="N112" s="183"/>
      <c r="O112" s="202">
        <v>51</v>
      </c>
      <c r="P112" s="185">
        <v>100</v>
      </c>
      <c r="Q112" s="183">
        <f t="shared" si="14"/>
        <v>4.5628367808100121</v>
      </c>
      <c r="R112" s="189"/>
      <c r="S112" s="184">
        <f t="shared" si="5"/>
        <v>43</v>
      </c>
      <c r="T112" s="185">
        <v>100</v>
      </c>
      <c r="U112" s="183">
        <f t="shared" si="6"/>
        <v>15.663882133164147</v>
      </c>
      <c r="V112" s="159"/>
      <c r="W112" s="184">
        <f t="shared" si="7"/>
        <v>44</v>
      </c>
      <c r="X112" s="185">
        <v>100</v>
      </c>
      <c r="Y112" s="183">
        <f t="shared" si="8"/>
        <v>13.23449989198531</v>
      </c>
      <c r="AA112" s="113">
        <v>47</v>
      </c>
      <c r="AB112" s="178">
        <v>100</v>
      </c>
      <c r="AC112" s="183">
        <f t="shared" si="9"/>
        <v>6.4444546120058561</v>
      </c>
      <c r="AE112" s="113">
        <v>48</v>
      </c>
      <c r="AF112" s="178">
        <v>100</v>
      </c>
      <c r="AG112" s="183">
        <f t="shared" si="10"/>
        <v>5.3987654700119769</v>
      </c>
    </row>
    <row r="113" spans="1:59" ht="18.75" customHeight="1">
      <c r="A113" s="207" t="s">
        <v>65</v>
      </c>
      <c r="C113" s="208"/>
      <c r="D113" s="209">
        <v>100</v>
      </c>
      <c r="E113" s="210">
        <f t="shared" si="11"/>
        <v>21.3756269256222</v>
      </c>
      <c r="F113" s="148"/>
      <c r="G113" s="208"/>
      <c r="H113" s="209">
        <v>100</v>
      </c>
      <c r="I113" s="211">
        <v>28.21</v>
      </c>
      <c r="J113" s="148"/>
      <c r="K113" s="208"/>
      <c r="L113" s="209">
        <v>100</v>
      </c>
      <c r="M113" s="212"/>
      <c r="N113" s="183"/>
      <c r="O113" s="213"/>
      <c r="P113" s="209">
        <v>100</v>
      </c>
      <c r="Q113" s="183">
        <f t="shared" si="14"/>
        <v>25.811668758396799</v>
      </c>
      <c r="R113" s="189"/>
      <c r="S113" s="213"/>
      <c r="T113" s="209">
        <v>100</v>
      </c>
      <c r="U113" s="212">
        <f t="shared" si="6"/>
        <v>25.481370459337054</v>
      </c>
      <c r="V113" s="159"/>
      <c r="W113" s="213"/>
      <c r="X113" s="209">
        <v>100</v>
      </c>
      <c r="Y113" s="183">
        <f t="shared" si="8"/>
        <v>24.375377987420787</v>
      </c>
      <c r="AA113" s="213"/>
      <c r="AB113" s="178">
        <v>100</v>
      </c>
      <c r="AC113" s="183">
        <f>(AC57/AB57)*100</f>
        <v>24.087437519386455</v>
      </c>
      <c r="AE113" s="213"/>
      <c r="AF113" s="209">
        <v>100</v>
      </c>
      <c r="AG113" s="183">
        <f>(AG57/AF57)*100</f>
        <v>23.421219872580735</v>
      </c>
    </row>
    <row r="114" spans="1:59" ht="16.5" thickBot="1">
      <c r="B114" s="176"/>
      <c r="C114" s="177"/>
      <c r="D114" s="214"/>
      <c r="E114" s="184"/>
      <c r="F114" s="204"/>
      <c r="G114" s="159"/>
      <c r="H114" s="176"/>
      <c r="I114" s="181"/>
      <c r="J114" s="177"/>
      <c r="K114" s="184"/>
      <c r="L114" s="158"/>
      <c r="M114" s="176"/>
      <c r="N114" s="176"/>
      <c r="O114" s="177"/>
      <c r="P114" s="202"/>
      <c r="Q114" s="184"/>
      <c r="R114" s="189"/>
      <c r="S114" s="202"/>
      <c r="T114" s="202"/>
      <c r="U114" s="202"/>
      <c r="V114" s="159"/>
      <c r="W114" s="202"/>
      <c r="X114" s="202"/>
      <c r="Y114" s="202"/>
      <c r="AA114" s="236"/>
      <c r="AB114" s="236"/>
      <c r="AC114" s="236"/>
      <c r="AE114" s="236"/>
      <c r="AF114" s="236"/>
      <c r="AG114" s="236"/>
    </row>
    <row r="115" spans="1:59">
      <c r="B115" s="270" t="s">
        <v>187</v>
      </c>
      <c r="C115" s="270"/>
      <c r="D115" s="270"/>
      <c r="E115" s="270"/>
      <c r="F115" s="270"/>
      <c r="G115" s="270"/>
      <c r="H115" s="270"/>
      <c r="I115" s="270"/>
      <c r="J115" s="270"/>
      <c r="K115" s="270"/>
      <c r="L115" s="270"/>
      <c r="M115" s="270"/>
      <c r="N115" s="30"/>
      <c r="O115" s="31"/>
      <c r="P115" s="31"/>
      <c r="Q115" s="31"/>
      <c r="S115" s="31"/>
      <c r="T115" s="31"/>
      <c r="U115" s="31"/>
      <c r="W115" s="93"/>
      <c r="X115" s="93"/>
      <c r="Y115" s="93"/>
      <c r="AL115" s="11"/>
      <c r="AM115" s="11"/>
      <c r="AN115" s="11"/>
      <c r="AO115" s="13"/>
      <c r="AP115" s="11"/>
      <c r="AQ115" s="11"/>
      <c r="AR115" s="11"/>
      <c r="AS115" s="11"/>
      <c r="AT115" s="11"/>
      <c r="AU115" s="11"/>
      <c r="AV115" s="11"/>
      <c r="AW115" s="11"/>
      <c r="AX115" s="11"/>
      <c r="AY115" s="11"/>
      <c r="AZ115" s="11"/>
      <c r="BA115" s="11"/>
      <c r="BB115" s="11"/>
      <c r="BC115" s="11"/>
      <c r="BD115" s="11"/>
      <c r="BE115" s="11"/>
      <c r="BF115" s="11"/>
      <c r="BG115" s="11"/>
    </row>
  </sheetData>
  <mergeCells count="36">
    <mergeCell ref="B115:M115"/>
    <mergeCell ref="S4:S5"/>
    <mergeCell ref="T4:T5"/>
    <mergeCell ref="B60:B61"/>
    <mergeCell ref="C60:C61"/>
    <mergeCell ref="D60:D61"/>
    <mergeCell ref="G60:G61"/>
    <mergeCell ref="H60:H61"/>
    <mergeCell ref="K60:K61"/>
    <mergeCell ref="L60:L61"/>
    <mergeCell ref="O60:O61"/>
    <mergeCell ref="P60:P61"/>
    <mergeCell ref="E2:Q2"/>
    <mergeCell ref="B4:B5"/>
    <mergeCell ref="C4:C5"/>
    <mergeCell ref="D4:D5"/>
    <mergeCell ref="G4:G5"/>
    <mergeCell ref="H4:H5"/>
    <mergeCell ref="K4:K5"/>
    <mergeCell ref="L4:L5"/>
    <mergeCell ref="O4:O5"/>
    <mergeCell ref="P4:P5"/>
    <mergeCell ref="AF4:AF5"/>
    <mergeCell ref="S60:S61"/>
    <mergeCell ref="T60:T61"/>
    <mergeCell ref="W4:W5"/>
    <mergeCell ref="X4:X5"/>
    <mergeCell ref="W60:W61"/>
    <mergeCell ref="X60:X61"/>
    <mergeCell ref="AF60:AF61"/>
    <mergeCell ref="AA60:AA61"/>
    <mergeCell ref="AB60:AB61"/>
    <mergeCell ref="AE60:AE61"/>
    <mergeCell ref="AA4:AA5"/>
    <mergeCell ref="AB4:AB5"/>
    <mergeCell ref="AE4:A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AC251"/>
  <sheetViews>
    <sheetView showGridLines="0" zoomScale="98" zoomScaleNormal="98" workbookViewId="0">
      <pane xSplit="2" ySplit="4" topLeftCell="C80" activePane="bottomRight" state="frozen"/>
      <selection pane="topRight" activeCell="C1" sqref="C1"/>
      <selection pane="bottomLeft" activeCell="A5" sqref="A5"/>
      <selection pane="bottomRight" activeCell="E82" sqref="E82"/>
    </sheetView>
  </sheetViews>
  <sheetFormatPr baseColWidth="10" defaultRowHeight="15.75"/>
  <cols>
    <col min="1" max="1" width="3.140625" style="1" customWidth="1"/>
    <col min="2" max="2" width="42.42578125" style="1" customWidth="1"/>
    <col min="3" max="3" width="13.42578125" style="1" bestFit="1" customWidth="1"/>
    <col min="4" max="4" width="10.28515625" style="1" customWidth="1"/>
    <col min="5" max="5" width="11.5703125" style="3" customWidth="1"/>
    <col min="6" max="6" width="11.140625" style="3" customWidth="1"/>
    <col min="7" max="7" width="11.5703125" style="3" customWidth="1"/>
    <col min="8" max="9" width="11.140625" style="1" customWidth="1"/>
    <col min="10" max="10" width="14.7109375" style="1" customWidth="1"/>
    <col min="11" max="11" width="11.5703125" style="1" customWidth="1"/>
    <col min="12" max="12" width="11.140625" style="1" customWidth="1"/>
    <col min="13" max="13" width="11.140625" style="3" customWidth="1"/>
    <col min="14" max="14" width="12.42578125" style="3" customWidth="1"/>
    <col min="15" max="15" width="11.5703125" style="3" customWidth="1"/>
    <col min="16" max="16" width="12" style="1" customWidth="1"/>
    <col min="17" max="17" width="12.42578125" style="1" customWidth="1"/>
    <col min="18" max="18" width="12" style="1" customWidth="1"/>
    <col min="19" max="19" width="12.140625" style="1" customWidth="1"/>
    <col min="20" max="20" width="11.7109375" style="1" customWidth="1"/>
    <col min="21" max="22" width="12.140625" style="3" customWidth="1"/>
    <col min="23" max="23" width="12.7109375" style="3" customWidth="1"/>
    <col min="24" max="24" width="11.7109375" style="3" customWidth="1"/>
    <col min="25" max="25" width="11.7109375" style="1" customWidth="1"/>
    <col min="26" max="26" width="12" style="1" bestFit="1" customWidth="1"/>
    <col min="27" max="27" width="11.42578125" style="1"/>
    <col min="28" max="29" width="12.140625" style="1" bestFit="1" customWidth="1"/>
    <col min="30" max="195" width="11.42578125" style="1"/>
    <col min="196" max="196" width="14.7109375" style="1" customWidth="1"/>
    <col min="197" max="197" width="14.7109375" style="1" bestFit="1" customWidth="1"/>
    <col min="198" max="198" width="13.7109375" style="1" customWidth="1"/>
    <col min="199" max="199" width="1.85546875" style="1" customWidth="1"/>
    <col min="200" max="200" width="14.7109375" style="1" customWidth="1"/>
    <col min="201" max="201" width="13.7109375" style="1" customWidth="1"/>
    <col min="202" max="202" width="14.85546875" style="1" customWidth="1"/>
    <col min="203" max="203" width="13" style="1" bestFit="1" customWidth="1"/>
    <col min="204" max="451" width="11.42578125" style="1"/>
    <col min="452" max="452" width="14.7109375" style="1" customWidth="1"/>
    <col min="453" max="453" width="14.7109375" style="1" bestFit="1" customWidth="1"/>
    <col min="454" max="454" width="13.7109375" style="1" customWidth="1"/>
    <col min="455" max="455" width="1.85546875" style="1" customWidth="1"/>
    <col min="456" max="456" width="14.7109375" style="1" customWidth="1"/>
    <col min="457" max="457" width="13.7109375" style="1" customWidth="1"/>
    <col min="458" max="458" width="14.85546875" style="1" customWidth="1"/>
    <col min="459" max="459" width="13" style="1" bestFit="1" customWidth="1"/>
    <col min="460" max="707" width="11.42578125" style="1"/>
    <col min="708" max="708" width="14.7109375" style="1" customWidth="1"/>
    <col min="709" max="709" width="14.7109375" style="1" bestFit="1" customWidth="1"/>
    <col min="710" max="710" width="13.7109375" style="1" customWidth="1"/>
    <col min="711" max="711" width="1.85546875" style="1" customWidth="1"/>
    <col min="712" max="712" width="14.7109375" style="1" customWidth="1"/>
    <col min="713" max="713" width="13.7109375" style="1" customWidth="1"/>
    <col min="714" max="714" width="14.85546875" style="1" customWidth="1"/>
    <col min="715" max="715" width="13" style="1" bestFit="1" customWidth="1"/>
    <col min="716" max="963" width="11.42578125" style="1"/>
    <col min="964" max="964" width="14.7109375" style="1" customWidth="1"/>
    <col min="965" max="965" width="14.7109375" style="1" bestFit="1" customWidth="1"/>
    <col min="966" max="966" width="13.7109375" style="1" customWidth="1"/>
    <col min="967" max="967" width="1.85546875" style="1" customWidth="1"/>
    <col min="968" max="968" width="14.7109375" style="1" customWidth="1"/>
    <col min="969" max="969" width="13.7109375" style="1" customWidth="1"/>
    <col min="970" max="970" width="14.85546875" style="1" customWidth="1"/>
    <col min="971" max="971" width="13" style="1" bestFit="1" customWidth="1"/>
    <col min="972" max="1219" width="11.42578125" style="1"/>
    <col min="1220" max="1220" width="14.7109375" style="1" customWidth="1"/>
    <col min="1221" max="1221" width="14.7109375" style="1" bestFit="1" customWidth="1"/>
    <col min="1222" max="1222" width="13.7109375" style="1" customWidth="1"/>
    <col min="1223" max="1223" width="1.85546875" style="1" customWidth="1"/>
    <col min="1224" max="1224" width="14.7109375" style="1" customWidth="1"/>
    <col min="1225" max="1225" width="13.7109375" style="1" customWidth="1"/>
    <col min="1226" max="1226" width="14.85546875" style="1" customWidth="1"/>
    <col min="1227" max="1227" width="13" style="1" bestFit="1" customWidth="1"/>
    <col min="1228" max="1475" width="11.42578125" style="1"/>
    <col min="1476" max="1476" width="14.7109375" style="1" customWidth="1"/>
    <col min="1477" max="1477" width="14.7109375" style="1" bestFit="1" customWidth="1"/>
    <col min="1478" max="1478" width="13.7109375" style="1" customWidth="1"/>
    <col min="1479" max="1479" width="1.85546875" style="1" customWidth="1"/>
    <col min="1480" max="1480" width="14.7109375" style="1" customWidth="1"/>
    <col min="1481" max="1481" width="13.7109375" style="1" customWidth="1"/>
    <col min="1482" max="1482" width="14.85546875" style="1" customWidth="1"/>
    <col min="1483" max="1483" width="13" style="1" bestFit="1" customWidth="1"/>
    <col min="1484" max="1731" width="11.42578125" style="1"/>
    <col min="1732" max="1732" width="14.7109375" style="1" customWidth="1"/>
    <col min="1733" max="1733" width="14.7109375" style="1" bestFit="1" customWidth="1"/>
    <col min="1734" max="1734" width="13.7109375" style="1" customWidth="1"/>
    <col min="1735" max="1735" width="1.85546875" style="1" customWidth="1"/>
    <col min="1736" max="1736" width="14.7109375" style="1" customWidth="1"/>
    <col min="1737" max="1737" width="13.7109375" style="1" customWidth="1"/>
    <col min="1738" max="1738" width="14.85546875" style="1" customWidth="1"/>
    <col min="1739" max="1739" width="13" style="1" bestFit="1" customWidth="1"/>
    <col min="1740" max="1987" width="11.42578125" style="1"/>
    <col min="1988" max="1988" width="14.7109375" style="1" customWidth="1"/>
    <col min="1989" max="1989" width="14.7109375" style="1" bestFit="1" customWidth="1"/>
    <col min="1990" max="1990" width="13.7109375" style="1" customWidth="1"/>
    <col min="1991" max="1991" width="1.85546875" style="1" customWidth="1"/>
    <col min="1992" max="1992" width="14.7109375" style="1" customWidth="1"/>
    <col min="1993" max="1993" width="13.7109375" style="1" customWidth="1"/>
    <col min="1994" max="1994" width="14.85546875" style="1" customWidth="1"/>
    <col min="1995" max="1995" width="13" style="1" bestFit="1" customWidth="1"/>
    <col min="1996" max="2243" width="11.42578125" style="1"/>
    <col min="2244" max="2244" width="14.7109375" style="1" customWidth="1"/>
    <col min="2245" max="2245" width="14.7109375" style="1" bestFit="1" customWidth="1"/>
    <col min="2246" max="2246" width="13.7109375" style="1" customWidth="1"/>
    <col min="2247" max="2247" width="1.85546875" style="1" customWidth="1"/>
    <col min="2248" max="2248" width="14.7109375" style="1" customWidth="1"/>
    <col min="2249" max="2249" width="13.7109375" style="1" customWidth="1"/>
    <col min="2250" max="2250" width="14.85546875" style="1" customWidth="1"/>
    <col min="2251" max="2251" width="13" style="1" bestFit="1" customWidth="1"/>
    <col min="2252" max="2499" width="11.42578125" style="1"/>
    <col min="2500" max="2500" width="14.7109375" style="1" customWidth="1"/>
    <col min="2501" max="2501" width="14.7109375" style="1" bestFit="1" customWidth="1"/>
    <col min="2502" max="2502" width="13.7109375" style="1" customWidth="1"/>
    <col min="2503" max="2503" width="1.85546875" style="1" customWidth="1"/>
    <col min="2504" max="2504" width="14.7109375" style="1" customWidth="1"/>
    <col min="2505" max="2505" width="13.7109375" style="1" customWidth="1"/>
    <col min="2506" max="2506" width="14.85546875" style="1" customWidth="1"/>
    <col min="2507" max="2507" width="13" style="1" bestFit="1" customWidth="1"/>
    <col min="2508" max="2755" width="11.42578125" style="1"/>
    <col min="2756" max="2756" width="14.7109375" style="1" customWidth="1"/>
    <col min="2757" max="2757" width="14.7109375" style="1" bestFit="1" customWidth="1"/>
    <col min="2758" max="2758" width="13.7109375" style="1" customWidth="1"/>
    <col min="2759" max="2759" width="1.85546875" style="1" customWidth="1"/>
    <col min="2760" max="2760" width="14.7109375" style="1" customWidth="1"/>
    <col min="2761" max="2761" width="13.7109375" style="1" customWidth="1"/>
    <col min="2762" max="2762" width="14.85546875" style="1" customWidth="1"/>
    <col min="2763" max="2763" width="13" style="1" bestFit="1" customWidth="1"/>
    <col min="2764" max="3011" width="11.42578125" style="1"/>
    <col min="3012" max="3012" width="14.7109375" style="1" customWidth="1"/>
    <col min="3013" max="3013" width="14.7109375" style="1" bestFit="1" customWidth="1"/>
    <col min="3014" max="3014" width="13.7109375" style="1" customWidth="1"/>
    <col min="3015" max="3015" width="1.85546875" style="1" customWidth="1"/>
    <col min="3016" max="3016" width="14.7109375" style="1" customWidth="1"/>
    <col min="3017" max="3017" width="13.7109375" style="1" customWidth="1"/>
    <col min="3018" max="3018" width="14.85546875" style="1" customWidth="1"/>
    <col min="3019" max="3019" width="13" style="1" bestFit="1" customWidth="1"/>
    <col min="3020" max="3267" width="11.42578125" style="1"/>
    <col min="3268" max="3268" width="14.7109375" style="1" customWidth="1"/>
    <col min="3269" max="3269" width="14.7109375" style="1" bestFit="1" customWidth="1"/>
    <col min="3270" max="3270" width="13.7109375" style="1" customWidth="1"/>
    <col min="3271" max="3271" width="1.85546875" style="1" customWidth="1"/>
    <col min="3272" max="3272" width="14.7109375" style="1" customWidth="1"/>
    <col min="3273" max="3273" width="13.7109375" style="1" customWidth="1"/>
    <col min="3274" max="3274" width="14.85546875" style="1" customWidth="1"/>
    <col min="3275" max="3275" width="13" style="1" bestFit="1" customWidth="1"/>
    <col min="3276" max="3523" width="11.42578125" style="1"/>
    <col min="3524" max="3524" width="14.7109375" style="1" customWidth="1"/>
    <col min="3525" max="3525" width="14.7109375" style="1" bestFit="1" customWidth="1"/>
    <col min="3526" max="3526" width="13.7109375" style="1" customWidth="1"/>
    <col min="3527" max="3527" width="1.85546875" style="1" customWidth="1"/>
    <col min="3528" max="3528" width="14.7109375" style="1" customWidth="1"/>
    <col min="3529" max="3529" width="13.7109375" style="1" customWidth="1"/>
    <col min="3530" max="3530" width="14.85546875" style="1" customWidth="1"/>
    <col min="3531" max="3531" width="13" style="1" bestFit="1" customWidth="1"/>
    <col min="3532" max="3779" width="11.42578125" style="1"/>
    <col min="3780" max="3780" width="14.7109375" style="1" customWidth="1"/>
    <col min="3781" max="3781" width="14.7109375" style="1" bestFit="1" customWidth="1"/>
    <col min="3782" max="3782" width="13.7109375" style="1" customWidth="1"/>
    <col min="3783" max="3783" width="1.85546875" style="1" customWidth="1"/>
    <col min="3784" max="3784" width="14.7109375" style="1" customWidth="1"/>
    <col min="3785" max="3785" width="13.7109375" style="1" customWidth="1"/>
    <col min="3786" max="3786" width="14.85546875" style="1" customWidth="1"/>
    <col min="3787" max="3787" width="13" style="1" bestFit="1" customWidth="1"/>
    <col min="3788" max="4035" width="11.42578125" style="1"/>
    <col min="4036" max="4036" width="14.7109375" style="1" customWidth="1"/>
    <col min="4037" max="4037" width="14.7109375" style="1" bestFit="1" customWidth="1"/>
    <col min="4038" max="4038" width="13.7109375" style="1" customWidth="1"/>
    <col min="4039" max="4039" width="1.85546875" style="1" customWidth="1"/>
    <col min="4040" max="4040" width="14.7109375" style="1" customWidth="1"/>
    <col min="4041" max="4041" width="13.7109375" style="1" customWidth="1"/>
    <col min="4042" max="4042" width="14.85546875" style="1" customWidth="1"/>
    <col min="4043" max="4043" width="13" style="1" bestFit="1" customWidth="1"/>
    <col min="4044" max="4291" width="11.42578125" style="1"/>
    <col min="4292" max="4292" width="14.7109375" style="1" customWidth="1"/>
    <col min="4293" max="4293" width="14.7109375" style="1" bestFit="1" customWidth="1"/>
    <col min="4294" max="4294" width="13.7109375" style="1" customWidth="1"/>
    <col min="4295" max="4295" width="1.85546875" style="1" customWidth="1"/>
    <col min="4296" max="4296" width="14.7109375" style="1" customWidth="1"/>
    <col min="4297" max="4297" width="13.7109375" style="1" customWidth="1"/>
    <col min="4298" max="4298" width="14.85546875" style="1" customWidth="1"/>
    <col min="4299" max="4299" width="13" style="1" bestFit="1" customWidth="1"/>
    <col min="4300" max="4547" width="11.42578125" style="1"/>
    <col min="4548" max="4548" width="14.7109375" style="1" customWidth="1"/>
    <col min="4549" max="4549" width="14.7109375" style="1" bestFit="1" customWidth="1"/>
    <col min="4550" max="4550" width="13.7109375" style="1" customWidth="1"/>
    <col min="4551" max="4551" width="1.85546875" style="1" customWidth="1"/>
    <col min="4552" max="4552" width="14.7109375" style="1" customWidth="1"/>
    <col min="4553" max="4553" width="13.7109375" style="1" customWidth="1"/>
    <col min="4554" max="4554" width="14.85546875" style="1" customWidth="1"/>
    <col min="4555" max="4555" width="13" style="1" bestFit="1" customWidth="1"/>
    <col min="4556" max="4803" width="11.42578125" style="1"/>
    <col min="4804" max="4804" width="14.7109375" style="1" customWidth="1"/>
    <col min="4805" max="4805" width="14.7109375" style="1" bestFit="1" customWidth="1"/>
    <col min="4806" max="4806" width="13.7109375" style="1" customWidth="1"/>
    <col min="4807" max="4807" width="1.85546875" style="1" customWidth="1"/>
    <col min="4808" max="4808" width="14.7109375" style="1" customWidth="1"/>
    <col min="4809" max="4809" width="13.7109375" style="1" customWidth="1"/>
    <col min="4810" max="4810" width="14.85546875" style="1" customWidth="1"/>
    <col min="4811" max="4811" width="13" style="1" bestFit="1" customWidth="1"/>
    <col min="4812" max="5059" width="11.42578125" style="1"/>
    <col min="5060" max="5060" width="14.7109375" style="1" customWidth="1"/>
    <col min="5061" max="5061" width="14.7109375" style="1" bestFit="1" customWidth="1"/>
    <col min="5062" max="5062" width="13.7109375" style="1" customWidth="1"/>
    <col min="5063" max="5063" width="1.85546875" style="1" customWidth="1"/>
    <col min="5064" max="5064" width="14.7109375" style="1" customWidth="1"/>
    <col min="5065" max="5065" width="13.7109375" style="1" customWidth="1"/>
    <col min="5066" max="5066" width="14.85546875" style="1" customWidth="1"/>
    <col min="5067" max="5067" width="13" style="1" bestFit="1" customWidth="1"/>
    <col min="5068" max="5315" width="11.42578125" style="1"/>
    <col min="5316" max="5316" width="14.7109375" style="1" customWidth="1"/>
    <col min="5317" max="5317" width="14.7109375" style="1" bestFit="1" customWidth="1"/>
    <col min="5318" max="5318" width="13.7109375" style="1" customWidth="1"/>
    <col min="5319" max="5319" width="1.85546875" style="1" customWidth="1"/>
    <col min="5320" max="5320" width="14.7109375" style="1" customWidth="1"/>
    <col min="5321" max="5321" width="13.7109375" style="1" customWidth="1"/>
    <col min="5322" max="5322" width="14.85546875" style="1" customWidth="1"/>
    <col min="5323" max="5323" width="13" style="1" bestFit="1" customWidth="1"/>
    <col min="5324" max="5571" width="11.42578125" style="1"/>
    <col min="5572" max="5572" width="14.7109375" style="1" customWidth="1"/>
    <col min="5573" max="5573" width="14.7109375" style="1" bestFit="1" customWidth="1"/>
    <col min="5574" max="5574" width="13.7109375" style="1" customWidth="1"/>
    <col min="5575" max="5575" width="1.85546875" style="1" customWidth="1"/>
    <col min="5576" max="5576" width="14.7109375" style="1" customWidth="1"/>
    <col min="5577" max="5577" width="13.7109375" style="1" customWidth="1"/>
    <col min="5578" max="5578" width="14.85546875" style="1" customWidth="1"/>
    <col min="5579" max="5579" width="13" style="1" bestFit="1" customWidth="1"/>
    <col min="5580" max="5827" width="11.42578125" style="1"/>
    <col min="5828" max="5828" width="14.7109375" style="1" customWidth="1"/>
    <col min="5829" max="5829" width="14.7109375" style="1" bestFit="1" customWidth="1"/>
    <col min="5830" max="5830" width="13.7109375" style="1" customWidth="1"/>
    <col min="5831" max="5831" width="1.85546875" style="1" customWidth="1"/>
    <col min="5832" max="5832" width="14.7109375" style="1" customWidth="1"/>
    <col min="5833" max="5833" width="13.7109375" style="1" customWidth="1"/>
    <col min="5834" max="5834" width="14.85546875" style="1" customWidth="1"/>
    <col min="5835" max="5835" width="13" style="1" bestFit="1" customWidth="1"/>
    <col min="5836" max="6083" width="11.42578125" style="1"/>
    <col min="6084" max="6084" width="14.7109375" style="1" customWidth="1"/>
    <col min="6085" max="6085" width="14.7109375" style="1" bestFit="1" customWidth="1"/>
    <col min="6086" max="6086" width="13.7109375" style="1" customWidth="1"/>
    <col min="6087" max="6087" width="1.85546875" style="1" customWidth="1"/>
    <col min="6088" max="6088" width="14.7109375" style="1" customWidth="1"/>
    <col min="6089" max="6089" width="13.7109375" style="1" customWidth="1"/>
    <col min="6090" max="6090" width="14.85546875" style="1" customWidth="1"/>
    <col min="6091" max="6091" width="13" style="1" bestFit="1" customWidth="1"/>
    <col min="6092" max="6339" width="11.42578125" style="1"/>
    <col min="6340" max="6340" width="14.7109375" style="1" customWidth="1"/>
    <col min="6341" max="6341" width="14.7109375" style="1" bestFit="1" customWidth="1"/>
    <col min="6342" max="6342" width="13.7109375" style="1" customWidth="1"/>
    <col min="6343" max="6343" width="1.85546875" style="1" customWidth="1"/>
    <col min="6344" max="6344" width="14.7109375" style="1" customWidth="1"/>
    <col min="6345" max="6345" width="13.7109375" style="1" customWidth="1"/>
    <col min="6346" max="6346" width="14.85546875" style="1" customWidth="1"/>
    <col min="6347" max="6347" width="13" style="1" bestFit="1" customWidth="1"/>
    <col min="6348" max="6595" width="11.42578125" style="1"/>
    <col min="6596" max="6596" width="14.7109375" style="1" customWidth="1"/>
    <col min="6597" max="6597" width="14.7109375" style="1" bestFit="1" customWidth="1"/>
    <col min="6598" max="6598" width="13.7109375" style="1" customWidth="1"/>
    <col min="6599" max="6599" width="1.85546875" style="1" customWidth="1"/>
    <col min="6600" max="6600" width="14.7109375" style="1" customWidth="1"/>
    <col min="6601" max="6601" width="13.7109375" style="1" customWidth="1"/>
    <col min="6602" max="6602" width="14.85546875" style="1" customWidth="1"/>
    <col min="6603" max="6603" width="13" style="1" bestFit="1" customWidth="1"/>
    <col min="6604" max="6851" width="11.42578125" style="1"/>
    <col min="6852" max="6852" width="14.7109375" style="1" customWidth="1"/>
    <col min="6853" max="6853" width="14.7109375" style="1" bestFit="1" customWidth="1"/>
    <col min="6854" max="6854" width="13.7109375" style="1" customWidth="1"/>
    <col min="6855" max="6855" width="1.85546875" style="1" customWidth="1"/>
    <col min="6856" max="6856" width="14.7109375" style="1" customWidth="1"/>
    <col min="6857" max="6857" width="13.7109375" style="1" customWidth="1"/>
    <col min="6858" max="6858" width="14.85546875" style="1" customWidth="1"/>
    <col min="6859" max="6859" width="13" style="1" bestFit="1" customWidth="1"/>
    <col min="6860" max="7107" width="11.42578125" style="1"/>
    <col min="7108" max="7108" width="14.7109375" style="1" customWidth="1"/>
    <col min="7109" max="7109" width="14.7109375" style="1" bestFit="1" customWidth="1"/>
    <col min="7110" max="7110" width="13.7109375" style="1" customWidth="1"/>
    <col min="7111" max="7111" width="1.85546875" style="1" customWidth="1"/>
    <col min="7112" max="7112" width="14.7109375" style="1" customWidth="1"/>
    <col min="7113" max="7113" width="13.7109375" style="1" customWidth="1"/>
    <col min="7114" max="7114" width="14.85546875" style="1" customWidth="1"/>
    <col min="7115" max="7115" width="13" style="1" bestFit="1" customWidth="1"/>
    <col min="7116" max="7363" width="11.42578125" style="1"/>
    <col min="7364" max="7364" width="14.7109375" style="1" customWidth="1"/>
    <col min="7365" max="7365" width="14.7109375" style="1" bestFit="1" customWidth="1"/>
    <col min="7366" max="7366" width="13.7109375" style="1" customWidth="1"/>
    <col min="7367" max="7367" width="1.85546875" style="1" customWidth="1"/>
    <col min="7368" max="7368" width="14.7109375" style="1" customWidth="1"/>
    <col min="7369" max="7369" width="13.7109375" style="1" customWidth="1"/>
    <col min="7370" max="7370" width="14.85546875" style="1" customWidth="1"/>
    <col min="7371" max="7371" width="13" style="1" bestFit="1" customWidth="1"/>
    <col min="7372" max="7619" width="11.42578125" style="1"/>
    <col min="7620" max="7620" width="14.7109375" style="1" customWidth="1"/>
    <col min="7621" max="7621" width="14.7109375" style="1" bestFit="1" customWidth="1"/>
    <col min="7622" max="7622" width="13.7109375" style="1" customWidth="1"/>
    <col min="7623" max="7623" width="1.85546875" style="1" customWidth="1"/>
    <col min="7624" max="7624" width="14.7109375" style="1" customWidth="1"/>
    <col min="7625" max="7625" width="13.7109375" style="1" customWidth="1"/>
    <col min="7626" max="7626" width="14.85546875" style="1" customWidth="1"/>
    <col min="7627" max="7627" width="13" style="1" bestFit="1" customWidth="1"/>
    <col min="7628" max="7875" width="11.42578125" style="1"/>
    <col min="7876" max="7876" width="14.7109375" style="1" customWidth="1"/>
    <col min="7877" max="7877" width="14.7109375" style="1" bestFit="1" customWidth="1"/>
    <col min="7878" max="7878" width="13.7109375" style="1" customWidth="1"/>
    <col min="7879" max="7879" width="1.85546875" style="1" customWidth="1"/>
    <col min="7880" max="7880" width="14.7109375" style="1" customWidth="1"/>
    <col min="7881" max="7881" width="13.7109375" style="1" customWidth="1"/>
    <col min="7882" max="7882" width="14.85546875" style="1" customWidth="1"/>
    <col min="7883" max="7883" width="13" style="1" bestFit="1" customWidth="1"/>
    <col min="7884" max="8131" width="11.42578125" style="1"/>
    <col min="8132" max="8132" width="14.7109375" style="1" customWidth="1"/>
    <col min="8133" max="8133" width="14.7109375" style="1" bestFit="1" customWidth="1"/>
    <col min="8134" max="8134" width="13.7109375" style="1" customWidth="1"/>
    <col min="8135" max="8135" width="1.85546875" style="1" customWidth="1"/>
    <col min="8136" max="8136" width="14.7109375" style="1" customWidth="1"/>
    <col min="8137" max="8137" width="13.7109375" style="1" customWidth="1"/>
    <col min="8138" max="8138" width="14.85546875" style="1" customWidth="1"/>
    <col min="8139" max="8139" width="13" style="1" bestFit="1" customWidth="1"/>
    <col min="8140" max="8387" width="11.42578125" style="1"/>
    <col min="8388" max="8388" width="14.7109375" style="1" customWidth="1"/>
    <col min="8389" max="8389" width="14.7109375" style="1" bestFit="1" customWidth="1"/>
    <col min="8390" max="8390" width="13.7109375" style="1" customWidth="1"/>
    <col min="8391" max="8391" width="1.85546875" style="1" customWidth="1"/>
    <col min="8392" max="8392" width="14.7109375" style="1" customWidth="1"/>
    <col min="8393" max="8393" width="13.7109375" style="1" customWidth="1"/>
    <col min="8394" max="8394" width="14.85546875" style="1" customWidth="1"/>
    <col min="8395" max="8395" width="13" style="1" bestFit="1" customWidth="1"/>
    <col min="8396" max="8643" width="11.42578125" style="1"/>
    <col min="8644" max="8644" width="14.7109375" style="1" customWidth="1"/>
    <col min="8645" max="8645" width="14.7109375" style="1" bestFit="1" customWidth="1"/>
    <col min="8646" max="8646" width="13.7109375" style="1" customWidth="1"/>
    <col min="8647" max="8647" width="1.85546875" style="1" customWidth="1"/>
    <col min="8648" max="8648" width="14.7109375" style="1" customWidth="1"/>
    <col min="8649" max="8649" width="13.7109375" style="1" customWidth="1"/>
    <col min="8650" max="8650" width="14.85546875" style="1" customWidth="1"/>
    <col min="8651" max="8651" width="13" style="1" bestFit="1" customWidth="1"/>
    <col min="8652" max="8899" width="11.42578125" style="1"/>
    <col min="8900" max="8900" width="14.7109375" style="1" customWidth="1"/>
    <col min="8901" max="8901" width="14.7109375" style="1" bestFit="1" customWidth="1"/>
    <col min="8902" max="8902" width="13.7109375" style="1" customWidth="1"/>
    <col min="8903" max="8903" width="1.85546875" style="1" customWidth="1"/>
    <col min="8904" max="8904" width="14.7109375" style="1" customWidth="1"/>
    <col min="8905" max="8905" width="13.7109375" style="1" customWidth="1"/>
    <col min="8906" max="8906" width="14.85546875" style="1" customWidth="1"/>
    <col min="8907" max="8907" width="13" style="1" bestFit="1" customWidth="1"/>
    <col min="8908" max="9155" width="11.42578125" style="1"/>
    <col min="9156" max="9156" width="14.7109375" style="1" customWidth="1"/>
    <col min="9157" max="9157" width="14.7109375" style="1" bestFit="1" customWidth="1"/>
    <col min="9158" max="9158" width="13.7109375" style="1" customWidth="1"/>
    <col min="9159" max="9159" width="1.85546875" style="1" customWidth="1"/>
    <col min="9160" max="9160" width="14.7109375" style="1" customWidth="1"/>
    <col min="9161" max="9161" width="13.7109375" style="1" customWidth="1"/>
    <col min="9162" max="9162" width="14.85546875" style="1" customWidth="1"/>
    <col min="9163" max="9163" width="13" style="1" bestFit="1" customWidth="1"/>
    <col min="9164" max="9411" width="11.42578125" style="1"/>
    <col min="9412" max="9412" width="14.7109375" style="1" customWidth="1"/>
    <col min="9413" max="9413" width="14.7109375" style="1" bestFit="1" customWidth="1"/>
    <col min="9414" max="9414" width="13.7109375" style="1" customWidth="1"/>
    <col min="9415" max="9415" width="1.85546875" style="1" customWidth="1"/>
    <col min="9416" max="9416" width="14.7109375" style="1" customWidth="1"/>
    <col min="9417" max="9417" width="13.7109375" style="1" customWidth="1"/>
    <col min="9418" max="9418" width="14.85546875" style="1" customWidth="1"/>
    <col min="9419" max="9419" width="13" style="1" bestFit="1" customWidth="1"/>
    <col min="9420" max="9667" width="11.42578125" style="1"/>
    <col min="9668" max="9668" width="14.7109375" style="1" customWidth="1"/>
    <col min="9669" max="9669" width="14.7109375" style="1" bestFit="1" customWidth="1"/>
    <col min="9670" max="9670" width="13.7109375" style="1" customWidth="1"/>
    <col min="9671" max="9671" width="1.85546875" style="1" customWidth="1"/>
    <col min="9672" max="9672" width="14.7109375" style="1" customWidth="1"/>
    <col min="9673" max="9673" width="13.7109375" style="1" customWidth="1"/>
    <col min="9674" max="9674" width="14.85546875" style="1" customWidth="1"/>
    <col min="9675" max="9675" width="13" style="1" bestFit="1" customWidth="1"/>
    <col min="9676" max="9923" width="11.42578125" style="1"/>
    <col min="9924" max="9924" width="14.7109375" style="1" customWidth="1"/>
    <col min="9925" max="9925" width="14.7109375" style="1" bestFit="1" customWidth="1"/>
    <col min="9926" max="9926" width="13.7109375" style="1" customWidth="1"/>
    <col min="9927" max="9927" width="1.85546875" style="1" customWidth="1"/>
    <col min="9928" max="9928" width="14.7109375" style="1" customWidth="1"/>
    <col min="9929" max="9929" width="13.7109375" style="1" customWidth="1"/>
    <col min="9930" max="9930" width="14.85546875" style="1" customWidth="1"/>
    <col min="9931" max="9931" width="13" style="1" bestFit="1" customWidth="1"/>
    <col min="9932" max="10179" width="11.42578125" style="1"/>
    <col min="10180" max="10180" width="14.7109375" style="1" customWidth="1"/>
    <col min="10181" max="10181" width="14.7109375" style="1" bestFit="1" customWidth="1"/>
    <col min="10182" max="10182" width="13.7109375" style="1" customWidth="1"/>
    <col min="10183" max="10183" width="1.85546875" style="1" customWidth="1"/>
    <col min="10184" max="10184" width="14.7109375" style="1" customWidth="1"/>
    <col min="10185" max="10185" width="13.7109375" style="1" customWidth="1"/>
    <col min="10186" max="10186" width="14.85546875" style="1" customWidth="1"/>
    <col min="10187" max="10187" width="13" style="1" bestFit="1" customWidth="1"/>
    <col min="10188" max="10435" width="11.42578125" style="1"/>
    <col min="10436" max="10436" width="14.7109375" style="1" customWidth="1"/>
    <col min="10437" max="10437" width="14.7109375" style="1" bestFit="1" customWidth="1"/>
    <col min="10438" max="10438" width="13.7109375" style="1" customWidth="1"/>
    <col min="10439" max="10439" width="1.85546875" style="1" customWidth="1"/>
    <col min="10440" max="10440" width="14.7109375" style="1" customWidth="1"/>
    <col min="10441" max="10441" width="13.7109375" style="1" customWidth="1"/>
    <col min="10442" max="10442" width="14.85546875" style="1" customWidth="1"/>
    <col min="10443" max="10443" width="13" style="1" bestFit="1" customWidth="1"/>
    <col min="10444" max="10691" width="11.42578125" style="1"/>
    <col min="10692" max="10692" width="14.7109375" style="1" customWidth="1"/>
    <col min="10693" max="10693" width="14.7109375" style="1" bestFit="1" customWidth="1"/>
    <col min="10694" max="10694" width="13.7109375" style="1" customWidth="1"/>
    <col min="10695" max="10695" width="1.85546875" style="1" customWidth="1"/>
    <col min="10696" max="10696" width="14.7109375" style="1" customWidth="1"/>
    <col min="10697" max="10697" width="13.7109375" style="1" customWidth="1"/>
    <col min="10698" max="10698" width="14.85546875" style="1" customWidth="1"/>
    <col min="10699" max="10699" width="13" style="1" bestFit="1" customWidth="1"/>
    <col min="10700" max="10947" width="11.42578125" style="1"/>
    <col min="10948" max="10948" width="14.7109375" style="1" customWidth="1"/>
    <col min="10949" max="10949" width="14.7109375" style="1" bestFit="1" customWidth="1"/>
    <col min="10950" max="10950" width="13.7109375" style="1" customWidth="1"/>
    <col min="10951" max="10951" width="1.85546875" style="1" customWidth="1"/>
    <col min="10952" max="10952" width="14.7109375" style="1" customWidth="1"/>
    <col min="10953" max="10953" width="13.7109375" style="1" customWidth="1"/>
    <col min="10954" max="10954" width="14.85546875" style="1" customWidth="1"/>
    <col min="10955" max="10955" width="13" style="1" bestFit="1" customWidth="1"/>
    <col min="10956" max="11203" width="11.42578125" style="1"/>
    <col min="11204" max="11204" width="14.7109375" style="1" customWidth="1"/>
    <col min="11205" max="11205" width="14.7109375" style="1" bestFit="1" customWidth="1"/>
    <col min="11206" max="11206" width="13.7109375" style="1" customWidth="1"/>
    <col min="11207" max="11207" width="1.85546875" style="1" customWidth="1"/>
    <col min="11208" max="11208" width="14.7109375" style="1" customWidth="1"/>
    <col min="11209" max="11209" width="13.7109375" style="1" customWidth="1"/>
    <col min="11210" max="11210" width="14.85546875" style="1" customWidth="1"/>
    <col min="11211" max="11211" width="13" style="1" bestFit="1" customWidth="1"/>
    <col min="11212" max="11459" width="11.42578125" style="1"/>
    <col min="11460" max="11460" width="14.7109375" style="1" customWidth="1"/>
    <col min="11461" max="11461" width="14.7109375" style="1" bestFit="1" customWidth="1"/>
    <col min="11462" max="11462" width="13.7109375" style="1" customWidth="1"/>
    <col min="11463" max="11463" width="1.85546875" style="1" customWidth="1"/>
    <col min="11464" max="11464" width="14.7109375" style="1" customWidth="1"/>
    <col min="11465" max="11465" width="13.7109375" style="1" customWidth="1"/>
    <col min="11466" max="11466" width="14.85546875" style="1" customWidth="1"/>
    <col min="11467" max="11467" width="13" style="1" bestFit="1" customWidth="1"/>
    <col min="11468" max="11715" width="11.42578125" style="1"/>
    <col min="11716" max="11716" width="14.7109375" style="1" customWidth="1"/>
    <col min="11717" max="11717" width="14.7109375" style="1" bestFit="1" customWidth="1"/>
    <col min="11718" max="11718" width="13.7109375" style="1" customWidth="1"/>
    <col min="11719" max="11719" width="1.85546875" style="1" customWidth="1"/>
    <col min="11720" max="11720" width="14.7109375" style="1" customWidth="1"/>
    <col min="11721" max="11721" width="13.7109375" style="1" customWidth="1"/>
    <col min="11722" max="11722" width="14.85546875" style="1" customWidth="1"/>
    <col min="11723" max="11723" width="13" style="1" bestFit="1" customWidth="1"/>
    <col min="11724" max="11971" width="11.42578125" style="1"/>
    <col min="11972" max="11972" width="14.7109375" style="1" customWidth="1"/>
    <col min="11973" max="11973" width="14.7109375" style="1" bestFit="1" customWidth="1"/>
    <col min="11974" max="11974" width="13.7109375" style="1" customWidth="1"/>
    <col min="11975" max="11975" width="1.85546875" style="1" customWidth="1"/>
    <col min="11976" max="11976" width="14.7109375" style="1" customWidth="1"/>
    <col min="11977" max="11977" width="13.7109375" style="1" customWidth="1"/>
    <col min="11978" max="11978" width="14.85546875" style="1" customWidth="1"/>
    <col min="11979" max="11979" width="13" style="1" bestFit="1" customWidth="1"/>
    <col min="11980" max="12227" width="11.42578125" style="1"/>
    <col min="12228" max="12228" width="14.7109375" style="1" customWidth="1"/>
    <col min="12229" max="12229" width="14.7109375" style="1" bestFit="1" customWidth="1"/>
    <col min="12230" max="12230" width="13.7109375" style="1" customWidth="1"/>
    <col min="12231" max="12231" width="1.85546875" style="1" customWidth="1"/>
    <col min="12232" max="12232" width="14.7109375" style="1" customWidth="1"/>
    <col min="12233" max="12233" width="13.7109375" style="1" customWidth="1"/>
    <col min="12234" max="12234" width="14.85546875" style="1" customWidth="1"/>
    <col min="12235" max="12235" width="13" style="1" bestFit="1" customWidth="1"/>
    <col min="12236" max="12483" width="11.42578125" style="1"/>
    <col min="12484" max="12484" width="14.7109375" style="1" customWidth="1"/>
    <col min="12485" max="12485" width="14.7109375" style="1" bestFit="1" customWidth="1"/>
    <col min="12486" max="12486" width="13.7109375" style="1" customWidth="1"/>
    <col min="12487" max="12487" width="1.85546875" style="1" customWidth="1"/>
    <col min="12488" max="12488" width="14.7109375" style="1" customWidth="1"/>
    <col min="12489" max="12489" width="13.7109375" style="1" customWidth="1"/>
    <col min="12490" max="12490" width="14.85546875" style="1" customWidth="1"/>
    <col min="12491" max="12491" width="13" style="1" bestFit="1" customWidth="1"/>
    <col min="12492" max="12739" width="11.42578125" style="1"/>
    <col min="12740" max="12740" width="14.7109375" style="1" customWidth="1"/>
    <col min="12741" max="12741" width="14.7109375" style="1" bestFit="1" customWidth="1"/>
    <col min="12742" max="12742" width="13.7109375" style="1" customWidth="1"/>
    <col min="12743" max="12743" width="1.85546875" style="1" customWidth="1"/>
    <col min="12744" max="12744" width="14.7109375" style="1" customWidth="1"/>
    <col min="12745" max="12745" width="13.7109375" style="1" customWidth="1"/>
    <col min="12746" max="12746" width="14.85546875" style="1" customWidth="1"/>
    <col min="12747" max="12747" width="13" style="1" bestFit="1" customWidth="1"/>
    <col min="12748" max="12995" width="11.42578125" style="1"/>
    <col min="12996" max="12996" width="14.7109375" style="1" customWidth="1"/>
    <col min="12997" max="12997" width="14.7109375" style="1" bestFit="1" customWidth="1"/>
    <col min="12998" max="12998" width="13.7109375" style="1" customWidth="1"/>
    <col min="12999" max="12999" width="1.85546875" style="1" customWidth="1"/>
    <col min="13000" max="13000" width="14.7109375" style="1" customWidth="1"/>
    <col min="13001" max="13001" width="13.7109375" style="1" customWidth="1"/>
    <col min="13002" max="13002" width="14.85546875" style="1" customWidth="1"/>
    <col min="13003" max="13003" width="13" style="1" bestFit="1" customWidth="1"/>
    <col min="13004" max="13251" width="11.42578125" style="1"/>
    <col min="13252" max="13252" width="14.7109375" style="1" customWidth="1"/>
    <col min="13253" max="13253" width="14.7109375" style="1" bestFit="1" customWidth="1"/>
    <col min="13254" max="13254" width="13.7109375" style="1" customWidth="1"/>
    <col min="13255" max="13255" width="1.85546875" style="1" customWidth="1"/>
    <col min="13256" max="13256" width="14.7109375" style="1" customWidth="1"/>
    <col min="13257" max="13257" width="13.7109375" style="1" customWidth="1"/>
    <col min="13258" max="13258" width="14.85546875" style="1" customWidth="1"/>
    <col min="13259" max="13259" width="13" style="1" bestFit="1" customWidth="1"/>
    <col min="13260" max="13507" width="11.42578125" style="1"/>
    <col min="13508" max="13508" width="14.7109375" style="1" customWidth="1"/>
    <col min="13509" max="13509" width="14.7109375" style="1" bestFit="1" customWidth="1"/>
    <col min="13510" max="13510" width="13.7109375" style="1" customWidth="1"/>
    <col min="13511" max="13511" width="1.85546875" style="1" customWidth="1"/>
    <col min="13512" max="13512" width="14.7109375" style="1" customWidth="1"/>
    <col min="13513" max="13513" width="13.7109375" style="1" customWidth="1"/>
    <col min="13514" max="13514" width="14.85546875" style="1" customWidth="1"/>
    <col min="13515" max="13515" width="13" style="1" bestFit="1" customWidth="1"/>
    <col min="13516" max="13763" width="11.42578125" style="1"/>
    <col min="13764" max="13764" width="14.7109375" style="1" customWidth="1"/>
    <col min="13765" max="13765" width="14.7109375" style="1" bestFit="1" customWidth="1"/>
    <col min="13766" max="13766" width="13.7109375" style="1" customWidth="1"/>
    <col min="13767" max="13767" width="1.85546875" style="1" customWidth="1"/>
    <col min="13768" max="13768" width="14.7109375" style="1" customWidth="1"/>
    <col min="13769" max="13769" width="13.7109375" style="1" customWidth="1"/>
    <col min="13770" max="13770" width="14.85546875" style="1" customWidth="1"/>
    <col min="13771" max="13771" width="13" style="1" bestFit="1" customWidth="1"/>
    <col min="13772" max="14019" width="11.42578125" style="1"/>
    <col min="14020" max="14020" width="14.7109375" style="1" customWidth="1"/>
    <col min="14021" max="14021" width="14.7109375" style="1" bestFit="1" customWidth="1"/>
    <col min="14022" max="14022" width="13.7109375" style="1" customWidth="1"/>
    <col min="14023" max="14023" width="1.85546875" style="1" customWidth="1"/>
    <col min="14024" max="14024" width="14.7109375" style="1" customWidth="1"/>
    <col min="14025" max="14025" width="13.7109375" style="1" customWidth="1"/>
    <col min="14026" max="14026" width="14.85546875" style="1" customWidth="1"/>
    <col min="14027" max="14027" width="13" style="1" bestFit="1" customWidth="1"/>
    <col min="14028" max="14275" width="11.42578125" style="1"/>
    <col min="14276" max="14276" width="14.7109375" style="1" customWidth="1"/>
    <col min="14277" max="14277" width="14.7109375" style="1" bestFit="1" customWidth="1"/>
    <col min="14278" max="14278" width="13.7109375" style="1" customWidth="1"/>
    <col min="14279" max="14279" width="1.85546875" style="1" customWidth="1"/>
    <col min="14280" max="14280" width="14.7109375" style="1" customWidth="1"/>
    <col min="14281" max="14281" width="13.7109375" style="1" customWidth="1"/>
    <col min="14282" max="14282" width="14.85546875" style="1" customWidth="1"/>
    <col min="14283" max="14283" width="13" style="1" bestFit="1" customWidth="1"/>
    <col min="14284" max="14531" width="11.42578125" style="1"/>
    <col min="14532" max="14532" width="14.7109375" style="1" customWidth="1"/>
    <col min="14533" max="14533" width="14.7109375" style="1" bestFit="1" customWidth="1"/>
    <col min="14534" max="14534" width="13.7109375" style="1" customWidth="1"/>
    <col min="14535" max="14535" width="1.85546875" style="1" customWidth="1"/>
    <col min="14536" max="14536" width="14.7109375" style="1" customWidth="1"/>
    <col min="14537" max="14537" width="13.7109375" style="1" customWidth="1"/>
    <col min="14538" max="14538" width="14.85546875" style="1" customWidth="1"/>
    <col min="14539" max="14539" width="13" style="1" bestFit="1" customWidth="1"/>
    <col min="14540" max="14787" width="11.42578125" style="1"/>
    <col min="14788" max="14788" width="14.7109375" style="1" customWidth="1"/>
    <col min="14789" max="14789" width="14.7109375" style="1" bestFit="1" customWidth="1"/>
    <col min="14790" max="14790" width="13.7109375" style="1" customWidth="1"/>
    <col min="14791" max="14791" width="1.85546875" style="1" customWidth="1"/>
    <col min="14792" max="14792" width="14.7109375" style="1" customWidth="1"/>
    <col min="14793" max="14793" width="13.7109375" style="1" customWidth="1"/>
    <col min="14794" max="14794" width="14.85546875" style="1" customWidth="1"/>
    <col min="14795" max="14795" width="13" style="1" bestFit="1" customWidth="1"/>
    <col min="14796" max="15043" width="11.42578125" style="1"/>
    <col min="15044" max="15044" width="14.7109375" style="1" customWidth="1"/>
    <col min="15045" max="15045" width="14.7109375" style="1" bestFit="1" customWidth="1"/>
    <col min="15046" max="15046" width="13.7109375" style="1" customWidth="1"/>
    <col min="15047" max="15047" width="1.85546875" style="1" customWidth="1"/>
    <col min="15048" max="15048" width="14.7109375" style="1" customWidth="1"/>
    <col min="15049" max="15049" width="13.7109375" style="1" customWidth="1"/>
    <col min="15050" max="15050" width="14.85546875" style="1" customWidth="1"/>
    <col min="15051" max="15051" width="13" style="1" bestFit="1" customWidth="1"/>
    <col min="15052" max="15299" width="11.42578125" style="1"/>
    <col min="15300" max="15300" width="14.7109375" style="1" customWidth="1"/>
    <col min="15301" max="15301" width="14.7109375" style="1" bestFit="1" customWidth="1"/>
    <col min="15302" max="15302" width="13.7109375" style="1" customWidth="1"/>
    <col min="15303" max="15303" width="1.85546875" style="1" customWidth="1"/>
    <col min="15304" max="15304" width="14.7109375" style="1" customWidth="1"/>
    <col min="15305" max="15305" width="13.7109375" style="1" customWidth="1"/>
    <col min="15306" max="15306" width="14.85546875" style="1" customWidth="1"/>
    <col min="15307" max="15307" width="13" style="1" bestFit="1" customWidth="1"/>
    <col min="15308" max="15555" width="11.42578125" style="1"/>
    <col min="15556" max="15556" width="14.7109375" style="1" customWidth="1"/>
    <col min="15557" max="15557" width="14.7109375" style="1" bestFit="1" customWidth="1"/>
    <col min="15558" max="15558" width="13.7109375" style="1" customWidth="1"/>
    <col min="15559" max="15559" width="1.85546875" style="1" customWidth="1"/>
    <col min="15560" max="15560" width="14.7109375" style="1" customWidth="1"/>
    <col min="15561" max="15561" width="13.7109375" style="1" customWidth="1"/>
    <col min="15562" max="15562" width="14.85546875" style="1" customWidth="1"/>
    <col min="15563" max="15563" width="13" style="1" bestFit="1" customWidth="1"/>
    <col min="15564" max="15811" width="11.42578125" style="1"/>
    <col min="15812" max="15812" width="14.7109375" style="1" customWidth="1"/>
    <col min="15813" max="15813" width="14.7109375" style="1" bestFit="1" customWidth="1"/>
    <col min="15814" max="15814" width="13.7109375" style="1" customWidth="1"/>
    <col min="15815" max="15815" width="1.85546875" style="1" customWidth="1"/>
    <col min="15816" max="15816" width="14.7109375" style="1" customWidth="1"/>
    <col min="15817" max="15817" width="13.7109375" style="1" customWidth="1"/>
    <col min="15818" max="15818" width="14.85546875" style="1" customWidth="1"/>
    <col min="15819" max="15819" width="13" style="1" bestFit="1" customWidth="1"/>
    <col min="15820" max="16067" width="11.42578125" style="1"/>
    <col min="16068" max="16068" width="14.7109375" style="1" customWidth="1"/>
    <col min="16069" max="16069" width="14.7109375" style="1" bestFit="1" customWidth="1"/>
    <col min="16070" max="16070" width="13.7109375" style="1" customWidth="1"/>
    <col min="16071" max="16071" width="1.85546875" style="1" customWidth="1"/>
    <col min="16072" max="16072" width="14.7109375" style="1" customWidth="1"/>
    <col min="16073" max="16073" width="13.7109375" style="1" customWidth="1"/>
    <col min="16074" max="16074" width="14.85546875" style="1" customWidth="1"/>
    <col min="16075" max="16075" width="13" style="1" bestFit="1" customWidth="1"/>
    <col min="16076" max="16384" width="11.42578125" style="1"/>
  </cols>
  <sheetData>
    <row r="1" spans="2:29" ht="12" customHeight="1"/>
    <row r="2" spans="2:29" ht="65.25" customHeight="1">
      <c r="C2" s="273" t="s">
        <v>190</v>
      </c>
      <c r="D2" s="273"/>
      <c r="E2" s="273"/>
      <c r="F2" s="273"/>
      <c r="G2" s="273"/>
      <c r="H2" s="273"/>
      <c r="I2" s="273"/>
      <c r="J2" s="273"/>
      <c r="K2" s="273"/>
      <c r="L2" s="273"/>
      <c r="M2" s="273"/>
      <c r="N2" s="273"/>
      <c r="O2" s="273"/>
      <c r="P2" s="273"/>
      <c r="Q2" s="273"/>
      <c r="R2" s="273"/>
      <c r="S2" s="273"/>
      <c r="T2" s="273"/>
      <c r="U2" s="273"/>
      <c r="V2" s="273"/>
      <c r="W2" s="273"/>
      <c r="X2" s="273"/>
      <c r="Y2" s="36"/>
    </row>
    <row r="3" spans="2:29" ht="27" customHeight="1">
      <c r="B3" s="274" t="s">
        <v>157</v>
      </c>
      <c r="C3" s="277" t="s">
        <v>70</v>
      </c>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row>
    <row r="4" spans="2:29" ht="26.25" customHeight="1">
      <c r="B4" s="275"/>
      <c r="C4" s="12">
        <v>1994</v>
      </c>
      <c r="D4" s="12">
        <v>1995</v>
      </c>
      <c r="E4" s="94">
        <v>1996</v>
      </c>
      <c r="F4" s="12">
        <v>1997</v>
      </c>
      <c r="G4" s="12">
        <v>1998</v>
      </c>
      <c r="H4" s="94">
        <v>1999</v>
      </c>
      <c r="I4" s="12">
        <v>2000</v>
      </c>
      <c r="J4" s="12">
        <v>2001</v>
      </c>
      <c r="K4" s="94">
        <v>2002</v>
      </c>
      <c r="L4" s="12">
        <v>2003</v>
      </c>
      <c r="M4" s="12">
        <v>2004</v>
      </c>
      <c r="N4" s="94">
        <v>2005</v>
      </c>
      <c r="O4" s="12">
        <v>2006</v>
      </c>
      <c r="P4" s="12">
        <v>2007</v>
      </c>
      <c r="Q4" s="94">
        <v>2008</v>
      </c>
      <c r="R4" s="12">
        <v>2009</v>
      </c>
      <c r="S4" s="12">
        <v>2010</v>
      </c>
      <c r="T4" s="94">
        <v>2011</v>
      </c>
      <c r="U4" s="12">
        <v>2012</v>
      </c>
      <c r="V4" s="12">
        <v>2013</v>
      </c>
      <c r="W4" s="12">
        <v>2014</v>
      </c>
      <c r="X4" s="12">
        <v>2015</v>
      </c>
      <c r="Y4" s="12">
        <v>2016</v>
      </c>
      <c r="Z4" s="12">
        <v>2017</v>
      </c>
      <c r="AA4" s="12">
        <v>2018</v>
      </c>
      <c r="AB4" s="12">
        <v>2019</v>
      </c>
      <c r="AC4" s="12">
        <v>2020</v>
      </c>
    </row>
    <row r="5" spans="2:29" ht="18" customHeight="1">
      <c r="B5" s="62" t="s">
        <v>108</v>
      </c>
      <c r="C5" s="85">
        <f>C6+C9</f>
        <v>5669327.5999999996</v>
      </c>
      <c r="D5" s="85">
        <f t="shared" ref="D5:AC5" si="0">D6+D9</f>
        <v>6158611.1500000004</v>
      </c>
      <c r="E5" s="85">
        <f t="shared" si="0"/>
        <v>6096269.3799999999</v>
      </c>
      <c r="F5" s="85">
        <f t="shared" si="0"/>
        <v>6471461.5</v>
      </c>
      <c r="G5" s="85">
        <f t="shared" si="0"/>
        <v>6584726.4900000002</v>
      </c>
      <c r="H5" s="85">
        <f t="shared" si="0"/>
        <v>6744660.790000001</v>
      </c>
      <c r="I5" s="85">
        <f t="shared" si="0"/>
        <v>7225617.7599999998</v>
      </c>
      <c r="J5" s="85">
        <f t="shared" si="0"/>
        <v>8160288.1699999999</v>
      </c>
      <c r="K5" s="85">
        <f t="shared" si="0"/>
        <v>8878219.790000001</v>
      </c>
      <c r="L5" s="85">
        <f t="shared" si="0"/>
        <v>9239017.1699999999</v>
      </c>
      <c r="M5" s="85">
        <f t="shared" si="0"/>
        <v>9718754.6799999997</v>
      </c>
      <c r="N5" s="85">
        <f t="shared" si="0"/>
        <v>10009689.880000001</v>
      </c>
      <c r="O5" s="85">
        <f t="shared" si="0"/>
        <v>10198412.359999999</v>
      </c>
      <c r="P5" s="85">
        <f t="shared" si="0"/>
        <v>10852009.869999999</v>
      </c>
      <c r="Q5" s="85">
        <f t="shared" si="0"/>
        <v>10972847.199999999</v>
      </c>
      <c r="R5" s="85">
        <f t="shared" si="0"/>
        <v>11052280.129999999</v>
      </c>
      <c r="S5" s="85">
        <f t="shared" si="0"/>
        <v>11226882.629999999</v>
      </c>
      <c r="T5" s="85">
        <f t="shared" si="0"/>
        <v>11179056.609999999</v>
      </c>
      <c r="U5" s="85">
        <f t="shared" si="0"/>
        <v>11250355.359999999</v>
      </c>
      <c r="V5" s="85">
        <f t="shared" si="0"/>
        <v>11269684.82</v>
      </c>
      <c r="W5" s="85">
        <v>11320955.300000001</v>
      </c>
      <c r="X5" s="85">
        <f t="shared" si="0"/>
        <v>11728182.43</v>
      </c>
      <c r="Y5" s="85">
        <f t="shared" si="0"/>
        <v>11579153.539999999</v>
      </c>
      <c r="Z5" s="85">
        <f t="shared" si="0"/>
        <v>11807577.6</v>
      </c>
      <c r="AA5" s="85">
        <f t="shared" si="0"/>
        <v>11954000.880000001</v>
      </c>
      <c r="AB5" s="85">
        <f t="shared" si="0"/>
        <v>12014519</v>
      </c>
      <c r="AC5" s="85">
        <f t="shared" si="0"/>
        <v>11245932</v>
      </c>
    </row>
    <row r="6" spans="2:29" s="28" customFormat="1" ht="18" customHeight="1">
      <c r="B6" s="63" t="s">
        <v>109</v>
      </c>
      <c r="C6" s="88">
        <f>C7+C8</f>
        <v>3766995.2</v>
      </c>
      <c r="D6" s="88">
        <f t="shared" ref="D6:AA6" si="1">D7+D8</f>
        <v>4200770.6500000004</v>
      </c>
      <c r="E6" s="88">
        <f t="shared" si="1"/>
        <v>4032145.48</v>
      </c>
      <c r="F6" s="88">
        <f t="shared" si="1"/>
        <v>4412251.7</v>
      </c>
      <c r="G6" s="88">
        <f t="shared" si="1"/>
        <v>4562744.6900000004</v>
      </c>
      <c r="H6" s="88">
        <f t="shared" si="1"/>
        <v>4611694.6000000006</v>
      </c>
      <c r="I6" s="88">
        <f t="shared" si="1"/>
        <v>5001045.3600000003</v>
      </c>
      <c r="J6" s="88">
        <f t="shared" si="1"/>
        <v>5816969.8700000001</v>
      </c>
      <c r="K6" s="88">
        <f t="shared" si="1"/>
        <v>6337051.1900000004</v>
      </c>
      <c r="L6" s="88">
        <f t="shared" si="1"/>
        <v>6453460.7700000005</v>
      </c>
      <c r="M6" s="88">
        <f t="shared" si="1"/>
        <v>6722518.7799999993</v>
      </c>
      <c r="N6" s="88">
        <f t="shared" si="1"/>
        <v>6949903.7800000003</v>
      </c>
      <c r="O6" s="88">
        <f t="shared" si="1"/>
        <v>7147487.0599999996</v>
      </c>
      <c r="P6" s="88">
        <f t="shared" si="1"/>
        <v>7658133.7399999993</v>
      </c>
      <c r="Q6" s="88">
        <f t="shared" si="1"/>
        <v>7629651.2000000002</v>
      </c>
      <c r="R6" s="88">
        <f t="shared" si="1"/>
        <v>7668906.0299999993</v>
      </c>
      <c r="S6" s="88">
        <f t="shared" si="1"/>
        <v>7787202.9299999997</v>
      </c>
      <c r="T6" s="88">
        <f t="shared" si="1"/>
        <v>7701073.0700000003</v>
      </c>
      <c r="U6" s="88">
        <f t="shared" si="1"/>
        <v>7811217.7999999998</v>
      </c>
      <c r="V6" s="88">
        <f t="shared" si="1"/>
        <v>7651432.4199999999</v>
      </c>
      <c r="W6" s="88">
        <f t="shared" si="1"/>
        <v>7751452.9000000004</v>
      </c>
      <c r="X6" s="88">
        <f t="shared" si="1"/>
        <v>8043978.21</v>
      </c>
      <c r="Y6" s="88">
        <f t="shared" si="1"/>
        <v>7807401.54</v>
      </c>
      <c r="Z6" s="88">
        <f t="shared" si="1"/>
        <v>7900574.0999999996</v>
      </c>
      <c r="AA6" s="88">
        <f t="shared" si="1"/>
        <v>8084732.4800000004</v>
      </c>
      <c r="AB6" s="88">
        <v>8062209</v>
      </c>
      <c r="AC6" s="88">
        <v>7519147</v>
      </c>
    </row>
    <row r="7" spans="2:29" s="28" customFormat="1" ht="18" customHeight="1">
      <c r="B7" s="91" t="s">
        <v>110</v>
      </c>
      <c r="C7" s="215">
        <v>3347549.2</v>
      </c>
      <c r="D7" s="215">
        <v>3728210.1</v>
      </c>
      <c r="E7" s="215">
        <v>3586938.4</v>
      </c>
      <c r="F7" s="215">
        <v>4016075.8</v>
      </c>
      <c r="G7" s="215">
        <v>4235717.2</v>
      </c>
      <c r="H7" s="215">
        <v>4302158.7</v>
      </c>
      <c r="I7" s="215">
        <v>4641932.4000000004</v>
      </c>
      <c r="J7" s="215">
        <v>5370020.4000000004</v>
      </c>
      <c r="K7" s="215">
        <v>5784837.2000000002</v>
      </c>
      <c r="L7" s="215">
        <v>5831974.4000000004</v>
      </c>
      <c r="M7" s="215">
        <v>6216247.7999999998</v>
      </c>
      <c r="N7" s="215">
        <v>6525925.7000000002</v>
      </c>
      <c r="O7" s="215">
        <v>6793324.2999999998</v>
      </c>
      <c r="P7" s="215">
        <v>7237637.5999999996</v>
      </c>
      <c r="Q7" s="215">
        <v>7004458.7000000002</v>
      </c>
      <c r="R7" s="215">
        <v>6648143.7999999998</v>
      </c>
      <c r="S7" s="215">
        <v>6807421.0999999996</v>
      </c>
      <c r="T7" s="215">
        <v>6793444.2999999998</v>
      </c>
      <c r="U7" s="215">
        <v>7011378.2999999998</v>
      </c>
      <c r="V7" s="215">
        <v>6963583.2999999998</v>
      </c>
      <c r="W7" s="215">
        <v>7219638</v>
      </c>
      <c r="X7" s="215">
        <v>7588852.2000000002</v>
      </c>
      <c r="Y7" s="215">
        <v>7408616.5</v>
      </c>
      <c r="Z7" s="215">
        <v>7513309</v>
      </c>
      <c r="AA7" s="215">
        <v>7740455</v>
      </c>
      <c r="AB7" s="215">
        <v>7725232</v>
      </c>
      <c r="AC7" s="215">
        <v>7022242</v>
      </c>
    </row>
    <row r="8" spans="2:29" s="28" customFormat="1" ht="18" customHeight="1">
      <c r="B8" s="64" t="s">
        <v>111</v>
      </c>
      <c r="C8" s="216">
        <v>419446</v>
      </c>
      <c r="D8" s="216">
        <v>472560.55</v>
      </c>
      <c r="E8" s="216">
        <v>445207.08</v>
      </c>
      <c r="F8" s="216">
        <v>396175.9</v>
      </c>
      <c r="G8" s="216">
        <v>327027.49</v>
      </c>
      <c r="H8" s="216">
        <v>309535.90000000002</v>
      </c>
      <c r="I8" s="216">
        <v>359112.96000000002</v>
      </c>
      <c r="J8" s="216">
        <v>446949.47</v>
      </c>
      <c r="K8" s="216">
        <v>552213.99</v>
      </c>
      <c r="L8" s="216">
        <v>621486.37</v>
      </c>
      <c r="M8" s="216">
        <v>506270.98</v>
      </c>
      <c r="N8" s="216">
        <v>423978.08</v>
      </c>
      <c r="O8" s="216">
        <v>354162.76</v>
      </c>
      <c r="P8" s="216">
        <v>420496.14</v>
      </c>
      <c r="Q8" s="216">
        <v>625192.5</v>
      </c>
      <c r="R8" s="216">
        <v>1020762.23</v>
      </c>
      <c r="S8" s="216">
        <v>979781.83</v>
      </c>
      <c r="T8" s="216">
        <v>907628.77</v>
      </c>
      <c r="U8" s="216">
        <v>799839.5</v>
      </c>
      <c r="V8" s="216">
        <v>687849.12</v>
      </c>
      <c r="W8" s="216">
        <v>531814.9</v>
      </c>
      <c r="X8" s="216">
        <v>455126.01</v>
      </c>
      <c r="Y8" s="216">
        <v>398785.04</v>
      </c>
      <c r="Z8" s="216">
        <v>387265.1</v>
      </c>
      <c r="AA8" s="216">
        <v>344277.48</v>
      </c>
      <c r="AB8" s="216">
        <v>336977</v>
      </c>
      <c r="AC8" s="216">
        <v>496905</v>
      </c>
    </row>
    <row r="9" spans="2:29" s="28" customFormat="1" ht="18" customHeight="1">
      <c r="B9" s="63" t="s">
        <v>112</v>
      </c>
      <c r="C9" s="216">
        <v>1902332.4</v>
      </c>
      <c r="D9" s="216">
        <v>1957840.5</v>
      </c>
      <c r="E9" s="216">
        <v>2064123.9</v>
      </c>
      <c r="F9" s="216">
        <v>2059209.8</v>
      </c>
      <c r="G9" s="216">
        <v>2021981.8</v>
      </c>
      <c r="H9" s="216">
        <v>2132966.19</v>
      </c>
      <c r="I9" s="216">
        <v>2224572.4</v>
      </c>
      <c r="J9" s="216">
        <v>2343318.2999999998</v>
      </c>
      <c r="K9" s="216">
        <v>2541168.6</v>
      </c>
      <c r="L9" s="216">
        <v>2785556.4</v>
      </c>
      <c r="M9" s="216">
        <v>2996235.9</v>
      </c>
      <c r="N9" s="216">
        <v>3059786.1</v>
      </c>
      <c r="O9" s="216">
        <v>3050925.3</v>
      </c>
      <c r="P9" s="216">
        <v>3193876.13</v>
      </c>
      <c r="Q9" s="216">
        <v>3343196</v>
      </c>
      <c r="R9" s="216">
        <v>3383374.1</v>
      </c>
      <c r="S9" s="216">
        <v>3439679.7</v>
      </c>
      <c r="T9" s="216">
        <v>3477983.54</v>
      </c>
      <c r="U9" s="216">
        <v>3439137.56</v>
      </c>
      <c r="V9" s="216">
        <v>3618252.4</v>
      </c>
      <c r="W9" s="216">
        <v>3569503</v>
      </c>
      <c r="X9" s="216">
        <v>3684204.22</v>
      </c>
      <c r="Y9" s="216">
        <v>3771752</v>
      </c>
      <c r="Z9" s="216">
        <v>3907003.5</v>
      </c>
      <c r="AA9" s="216">
        <v>3869268.4</v>
      </c>
      <c r="AB9" s="216">
        <v>3952310</v>
      </c>
      <c r="AC9" s="216">
        <v>3726785</v>
      </c>
    </row>
    <row r="10" spans="2:29" s="28" customFormat="1" ht="18" customHeight="1">
      <c r="B10" s="63"/>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row>
    <row r="11" spans="2:29" ht="18" customHeight="1">
      <c r="B11" s="62" t="s">
        <v>108</v>
      </c>
      <c r="C11" s="84">
        <f>C12+C15</f>
        <v>100.00000000000001</v>
      </c>
      <c r="D11" s="84">
        <f t="shared" ref="D11:Z11" si="2">D12+D15</f>
        <v>100</v>
      </c>
      <c r="E11" s="84">
        <f t="shared" si="2"/>
        <v>100</v>
      </c>
      <c r="F11" s="84">
        <f t="shared" si="2"/>
        <v>100.00000000000001</v>
      </c>
      <c r="G11" s="84">
        <f t="shared" si="2"/>
        <v>100</v>
      </c>
      <c r="H11" s="84">
        <f t="shared" si="2"/>
        <v>100</v>
      </c>
      <c r="I11" s="84">
        <f t="shared" si="2"/>
        <v>100</v>
      </c>
      <c r="J11" s="84">
        <f t="shared" si="2"/>
        <v>100</v>
      </c>
      <c r="K11" s="84">
        <f t="shared" si="2"/>
        <v>100</v>
      </c>
      <c r="L11" s="84">
        <f t="shared" si="2"/>
        <v>100</v>
      </c>
      <c r="M11" s="84">
        <f t="shared" si="2"/>
        <v>100</v>
      </c>
      <c r="N11" s="84">
        <f t="shared" si="2"/>
        <v>100</v>
      </c>
      <c r="O11" s="84">
        <f t="shared" si="2"/>
        <v>100</v>
      </c>
      <c r="P11" s="84">
        <f t="shared" si="2"/>
        <v>100</v>
      </c>
      <c r="Q11" s="84">
        <f t="shared" si="2"/>
        <v>100.00000000000001</v>
      </c>
      <c r="R11" s="84">
        <f t="shared" si="2"/>
        <v>100.00000000000001</v>
      </c>
      <c r="S11" s="84">
        <f t="shared" si="2"/>
        <v>100</v>
      </c>
      <c r="T11" s="84">
        <f t="shared" si="2"/>
        <v>100</v>
      </c>
      <c r="U11" s="84">
        <f t="shared" si="2"/>
        <v>100.00000000000001</v>
      </c>
      <c r="V11" s="84">
        <f t="shared" si="2"/>
        <v>100</v>
      </c>
      <c r="W11" s="84">
        <f t="shared" si="2"/>
        <v>100.00000529990609</v>
      </c>
      <c r="X11" s="84">
        <f t="shared" si="2"/>
        <v>100</v>
      </c>
      <c r="Y11" s="84">
        <f t="shared" si="2"/>
        <v>100.00000000000001</v>
      </c>
      <c r="Z11" s="84">
        <f t="shared" si="2"/>
        <v>100</v>
      </c>
      <c r="AA11" s="84">
        <f>AA12+AA15</f>
        <v>99.999999999999986</v>
      </c>
      <c r="AB11" s="84">
        <f t="shared" ref="AB11:AC11" si="3">AB12+AB15</f>
        <v>100</v>
      </c>
      <c r="AC11" s="84">
        <f t="shared" si="3"/>
        <v>100</v>
      </c>
    </row>
    <row r="12" spans="2:29" ht="18" customHeight="1">
      <c r="B12" s="63" t="s">
        <v>109</v>
      </c>
      <c r="C12" s="87">
        <f>(C6/C5)*100</f>
        <v>66.445184786993096</v>
      </c>
      <c r="D12" s="87">
        <f t="shared" ref="D12:AA13" si="4">(D6/D5)*100</f>
        <v>68.209707476011047</v>
      </c>
      <c r="E12" s="87">
        <f t="shared" si="4"/>
        <v>66.141196011256312</v>
      </c>
      <c r="F12" s="87">
        <f t="shared" si="4"/>
        <v>68.180142924438329</v>
      </c>
      <c r="G12" s="87">
        <f t="shared" si="4"/>
        <v>69.292850613146726</v>
      </c>
      <c r="H12" s="87">
        <f t="shared" si="4"/>
        <v>68.375486085787273</v>
      </c>
      <c r="I12" s="87">
        <f t="shared" si="4"/>
        <v>69.212702998006364</v>
      </c>
      <c r="J12" s="87">
        <f t="shared" si="4"/>
        <v>71.283878079026223</v>
      </c>
      <c r="K12" s="87">
        <f t="shared" si="4"/>
        <v>71.377498416267528</v>
      </c>
      <c r="L12" s="87">
        <f t="shared" si="4"/>
        <v>69.850078761137326</v>
      </c>
      <c r="M12" s="87">
        <f t="shared" si="4"/>
        <v>69.170577932521695</v>
      </c>
      <c r="N12" s="87">
        <f t="shared" si="4"/>
        <v>69.431759258459664</v>
      </c>
      <c r="O12" s="87">
        <f t="shared" si="4"/>
        <v>70.08431124077434</v>
      </c>
      <c r="P12" s="87">
        <f t="shared" si="4"/>
        <v>70.568805518419595</v>
      </c>
      <c r="Q12" s="87">
        <f t="shared" si="4"/>
        <v>69.532101021146104</v>
      </c>
      <c r="R12" s="87">
        <f t="shared" si="4"/>
        <v>69.387546640115801</v>
      </c>
      <c r="S12" s="87">
        <f t="shared" si="4"/>
        <v>69.362112232218109</v>
      </c>
      <c r="T12" s="87">
        <f t="shared" si="4"/>
        <v>68.888398535446726</v>
      </c>
      <c r="U12" s="87">
        <f t="shared" si="4"/>
        <v>69.43085396015438</v>
      </c>
      <c r="V12" s="87">
        <f t="shared" si="4"/>
        <v>67.893934410847166</v>
      </c>
      <c r="W12" s="87">
        <f t="shared" si="4"/>
        <v>68.469954121274554</v>
      </c>
      <c r="X12" s="87">
        <f t="shared" si="4"/>
        <v>68.586741875910604</v>
      </c>
      <c r="Y12" s="87">
        <f t="shared" si="4"/>
        <v>67.426358179200733</v>
      </c>
      <c r="Z12" s="87">
        <f t="shared" si="4"/>
        <v>66.911049561935542</v>
      </c>
      <c r="AA12" s="87">
        <f t="shared" si="4"/>
        <v>67.632021790515367</v>
      </c>
      <c r="AB12" s="87">
        <f>(AB6/AB5)*100</f>
        <v>67.103884891271974</v>
      </c>
      <c r="AC12" s="87">
        <f t="shared" ref="AC12" si="5">(AC6/AC5)*100</f>
        <v>66.861039173987535</v>
      </c>
    </row>
    <row r="13" spans="2:29" ht="18" customHeight="1">
      <c r="B13" s="64" t="s">
        <v>110</v>
      </c>
      <c r="C13" s="20">
        <f>(C7/C6)*100</f>
        <v>88.865236674578185</v>
      </c>
      <c r="D13" s="20">
        <f t="shared" si="4"/>
        <v>88.750622460190726</v>
      </c>
      <c r="E13" s="20">
        <f t="shared" si="4"/>
        <v>88.958556128287313</v>
      </c>
      <c r="F13" s="20">
        <f t="shared" si="4"/>
        <v>91.02100408279064</v>
      </c>
      <c r="G13" s="20">
        <f t="shared" si="4"/>
        <v>92.832658581210254</v>
      </c>
      <c r="H13" s="20">
        <f t="shared" si="4"/>
        <v>93.28802258501679</v>
      </c>
      <c r="I13" s="20">
        <f t="shared" si="4"/>
        <v>92.819242095416627</v>
      </c>
      <c r="J13" s="20">
        <f t="shared" si="4"/>
        <v>92.316455474437589</v>
      </c>
      <c r="K13" s="20">
        <f t="shared" si="4"/>
        <v>91.285947147288226</v>
      </c>
      <c r="L13" s="20">
        <f t="shared" si="4"/>
        <v>90.369719563662883</v>
      </c>
      <c r="M13" s="20">
        <f t="shared" si="4"/>
        <v>92.469028401881246</v>
      </c>
      <c r="N13" s="20">
        <f t="shared" si="4"/>
        <v>93.899511512373763</v>
      </c>
      <c r="O13" s="20">
        <f t="shared" si="4"/>
        <v>95.044933176835997</v>
      </c>
      <c r="P13" s="20">
        <f t="shared" si="4"/>
        <v>94.50915648281692</v>
      </c>
      <c r="Q13" s="20">
        <f t="shared" si="4"/>
        <v>91.805752535581192</v>
      </c>
      <c r="R13" s="20">
        <f t="shared" si="4"/>
        <v>86.689597890404727</v>
      </c>
      <c r="S13" s="20">
        <f t="shared" si="4"/>
        <v>87.41805191405227</v>
      </c>
      <c r="T13" s="20">
        <f t="shared" si="4"/>
        <v>88.214255834868993</v>
      </c>
      <c r="U13" s="20">
        <f t="shared" si="4"/>
        <v>89.760373856173871</v>
      </c>
      <c r="V13" s="20">
        <f t="shared" si="4"/>
        <v>91.010191526987299</v>
      </c>
      <c r="W13" s="20">
        <f t="shared" si="4"/>
        <v>93.139158466666288</v>
      </c>
      <c r="X13" s="20">
        <f t="shared" si="4"/>
        <v>94.342028308403385</v>
      </c>
      <c r="Y13" s="20">
        <f t="shared" si="4"/>
        <v>94.892218134844384</v>
      </c>
      <c r="Z13" s="20">
        <f t="shared" si="4"/>
        <v>95.09826633991068</v>
      </c>
      <c r="AA13" s="20">
        <f t="shared" si="4"/>
        <v>95.741634236486192</v>
      </c>
      <c r="AB13" s="20">
        <f t="shared" ref="AB13:AC13" si="6">(AB7/AB6)*100</f>
        <v>95.820289451687501</v>
      </c>
      <c r="AC13" s="20">
        <f t="shared" si="6"/>
        <v>93.391471133627263</v>
      </c>
    </row>
    <row r="14" spans="2:29" ht="18" customHeight="1">
      <c r="B14" s="64" t="s">
        <v>111</v>
      </c>
      <c r="C14" s="20">
        <f>(C8/C6)*100</f>
        <v>11.13476332542181</v>
      </c>
      <c r="D14" s="20">
        <f t="shared" ref="D14:Z14" si="7">(D8/D6)*100</f>
        <v>11.249377539809272</v>
      </c>
      <c r="E14" s="20">
        <f t="shared" si="7"/>
        <v>11.041443871712685</v>
      </c>
      <c r="F14" s="20">
        <f t="shared" si="7"/>
        <v>8.9789959172093461</v>
      </c>
      <c r="G14" s="20">
        <f t="shared" si="7"/>
        <v>7.1673414187897491</v>
      </c>
      <c r="H14" s="20">
        <f t="shared" si="7"/>
        <v>6.7119774149832026</v>
      </c>
      <c r="I14" s="20">
        <f t="shared" si="7"/>
        <v>7.1807579045833725</v>
      </c>
      <c r="J14" s="20">
        <f t="shared" si="7"/>
        <v>7.6835445255624117</v>
      </c>
      <c r="K14" s="20">
        <f t="shared" si="7"/>
        <v>8.7140528527117667</v>
      </c>
      <c r="L14" s="20">
        <f t="shared" si="7"/>
        <v>9.630280436337106</v>
      </c>
      <c r="M14" s="20">
        <f t="shared" si="7"/>
        <v>7.5309715981187644</v>
      </c>
      <c r="N14" s="20">
        <f t="shared" si="7"/>
        <v>6.1004884876262278</v>
      </c>
      <c r="O14" s="20">
        <f t="shared" si="7"/>
        <v>4.9550668231640005</v>
      </c>
      <c r="P14" s="20">
        <f t="shared" si="7"/>
        <v>5.4908435171830794</v>
      </c>
      <c r="Q14" s="20">
        <f t="shared" si="7"/>
        <v>8.1942474644188188</v>
      </c>
      <c r="R14" s="20">
        <f t="shared" si="7"/>
        <v>13.310402109595284</v>
      </c>
      <c r="S14" s="20">
        <f t="shared" si="7"/>
        <v>12.581948085947722</v>
      </c>
      <c r="T14" s="20">
        <f t="shared" si="7"/>
        <v>11.785744165131003</v>
      </c>
      <c r="U14" s="20">
        <f t="shared" si="7"/>
        <v>10.239626143826126</v>
      </c>
      <c r="V14" s="20">
        <f t="shared" si="7"/>
        <v>8.9898084730126904</v>
      </c>
      <c r="W14" s="20">
        <f t="shared" si="7"/>
        <v>6.8608415333337058</v>
      </c>
      <c r="X14" s="20">
        <f t="shared" si="7"/>
        <v>5.6579716915966136</v>
      </c>
      <c r="Y14" s="20">
        <f t="shared" si="7"/>
        <v>5.1077818651556122</v>
      </c>
      <c r="Z14" s="20">
        <f t="shared" si="7"/>
        <v>4.9017336600893344</v>
      </c>
      <c r="AA14" s="20">
        <f>(AA8/AA6)*100</f>
        <v>4.2583657635137975</v>
      </c>
      <c r="AB14" s="20">
        <f t="shared" ref="AB14:AC14" si="8">(AB8/AB6)*100</f>
        <v>4.179710548312503</v>
      </c>
      <c r="AC14" s="20">
        <f t="shared" si="8"/>
        <v>6.6085288663727413</v>
      </c>
    </row>
    <row r="15" spans="2:29" ht="18" customHeight="1">
      <c r="B15" s="63" t="s">
        <v>112</v>
      </c>
      <c r="C15" s="20">
        <f>(C9/C5)*100</f>
        <v>33.554815213006918</v>
      </c>
      <c r="D15" s="20">
        <f t="shared" ref="D15:AA15" si="9">(D9/D5)*100</f>
        <v>31.790292523988949</v>
      </c>
      <c r="E15" s="20">
        <f t="shared" si="9"/>
        <v>33.858803988743688</v>
      </c>
      <c r="F15" s="20">
        <f t="shared" si="9"/>
        <v>31.819857075561682</v>
      </c>
      <c r="G15" s="20">
        <f t="shared" si="9"/>
        <v>30.707149386853271</v>
      </c>
      <c r="H15" s="20">
        <f t="shared" si="9"/>
        <v>31.62451391421272</v>
      </c>
      <c r="I15" s="20">
        <f t="shared" si="9"/>
        <v>30.78729700199364</v>
      </c>
      <c r="J15" s="20">
        <f t="shared" si="9"/>
        <v>28.716121920973777</v>
      </c>
      <c r="K15" s="20">
        <f t="shared" si="9"/>
        <v>28.622501583732472</v>
      </c>
      <c r="L15" s="20">
        <f t="shared" si="9"/>
        <v>30.149921238862682</v>
      </c>
      <c r="M15" s="20">
        <f t="shared" si="9"/>
        <v>30.829422067478301</v>
      </c>
      <c r="N15" s="20">
        <f t="shared" si="9"/>
        <v>30.568240741540336</v>
      </c>
      <c r="O15" s="20">
        <f t="shared" si="9"/>
        <v>29.915688759225656</v>
      </c>
      <c r="P15" s="20">
        <f t="shared" si="9"/>
        <v>29.431194481580398</v>
      </c>
      <c r="Q15" s="20">
        <f t="shared" si="9"/>
        <v>30.467898978853913</v>
      </c>
      <c r="R15" s="20">
        <f t="shared" si="9"/>
        <v>30.612453359884213</v>
      </c>
      <c r="S15" s="20">
        <f t="shared" si="9"/>
        <v>30.637887767781898</v>
      </c>
      <c r="T15" s="20">
        <f t="shared" si="9"/>
        <v>31.111601464553278</v>
      </c>
      <c r="U15" s="20">
        <f t="shared" si="9"/>
        <v>30.569146039845631</v>
      </c>
      <c r="V15" s="20">
        <f t="shared" si="9"/>
        <v>32.106065589152827</v>
      </c>
      <c r="W15" s="20">
        <f>(W9/W5)*100</f>
        <v>31.530051178631542</v>
      </c>
      <c r="X15" s="20">
        <f t="shared" si="9"/>
        <v>31.413258124089399</v>
      </c>
      <c r="Y15" s="20">
        <f t="shared" si="9"/>
        <v>32.573641820799281</v>
      </c>
      <c r="Z15" s="20">
        <f t="shared" si="9"/>
        <v>33.088950438064451</v>
      </c>
      <c r="AA15" s="20">
        <f t="shared" si="9"/>
        <v>32.367978209484619</v>
      </c>
      <c r="AB15" s="20">
        <f t="shared" ref="AB15:AC15" si="10">(AB9/AB5)*100</f>
        <v>32.896115108728033</v>
      </c>
      <c r="AC15" s="20">
        <f t="shared" si="10"/>
        <v>33.138960826012465</v>
      </c>
    </row>
    <row r="16" spans="2:29">
      <c r="B16" s="66"/>
      <c r="C16" s="26"/>
      <c r="D16" s="17"/>
      <c r="E16" s="17"/>
      <c r="F16" s="17"/>
      <c r="G16" s="17"/>
      <c r="H16" s="17"/>
      <c r="I16" s="217"/>
      <c r="J16" s="83"/>
      <c r="K16" s="44"/>
      <c r="L16" s="22"/>
      <c r="M16" s="22"/>
      <c r="N16" s="22"/>
      <c r="O16" s="22"/>
      <c r="P16" s="22"/>
      <c r="Q16" s="217"/>
      <c r="R16" s="83"/>
      <c r="S16" s="45"/>
      <c r="T16" s="20"/>
      <c r="U16" s="20"/>
      <c r="V16" s="20"/>
      <c r="W16" s="20"/>
      <c r="X16" s="20"/>
      <c r="Y16" s="20"/>
      <c r="Z16" s="218"/>
      <c r="AA16" s="218"/>
      <c r="AB16" s="218"/>
      <c r="AC16" s="218"/>
    </row>
    <row r="17" spans="2:29">
      <c r="B17" s="62" t="s">
        <v>146</v>
      </c>
      <c r="C17" s="86">
        <f>SUM(C18:C21)</f>
        <v>3347549.2700999998</v>
      </c>
      <c r="D17" s="86">
        <f t="shared" ref="D17:AC17" si="11">SUM(D18:D21)</f>
        <v>3728210.11</v>
      </c>
      <c r="E17" s="86">
        <f t="shared" si="11"/>
        <v>3586938.3299999996</v>
      </c>
      <c r="F17" s="86">
        <f t="shared" si="11"/>
        <v>4016075.7700000005</v>
      </c>
      <c r="G17" s="86">
        <f t="shared" si="11"/>
        <v>4235717.22</v>
      </c>
      <c r="H17" s="86">
        <f t="shared" si="11"/>
        <v>4302158.7300000004</v>
      </c>
      <c r="I17" s="86">
        <f t="shared" si="11"/>
        <v>4641932.419999999</v>
      </c>
      <c r="J17" s="86">
        <f t="shared" si="11"/>
        <v>5370020.4100000001</v>
      </c>
      <c r="K17" s="86">
        <f t="shared" si="11"/>
        <v>5784837.2699999996</v>
      </c>
      <c r="L17" s="86">
        <f t="shared" si="11"/>
        <v>5831974.2999999989</v>
      </c>
      <c r="M17" s="86">
        <f t="shared" si="11"/>
        <v>6216247.7600000007</v>
      </c>
      <c r="N17" s="86">
        <f t="shared" si="11"/>
        <v>6525925.7699999986</v>
      </c>
      <c r="O17" s="86">
        <f t="shared" si="11"/>
        <v>6793324.3099999996</v>
      </c>
      <c r="P17" s="86">
        <f t="shared" si="11"/>
        <v>7237637.5700000003</v>
      </c>
      <c r="Q17" s="86">
        <f t="shared" si="11"/>
        <v>7004458.6699999999</v>
      </c>
      <c r="R17" s="86">
        <f t="shared" si="11"/>
        <v>6648143.7399999993</v>
      </c>
      <c r="S17" s="86">
        <f t="shared" si="11"/>
        <v>6807421.1000000006</v>
      </c>
      <c r="T17" s="86">
        <f t="shared" si="11"/>
        <v>6793444.2999999998</v>
      </c>
      <c r="U17" s="86">
        <f t="shared" si="11"/>
        <v>7011378.2420000006</v>
      </c>
      <c r="V17" s="86">
        <f t="shared" si="11"/>
        <v>6963583.2300000004</v>
      </c>
      <c r="W17" s="86">
        <f t="shared" si="11"/>
        <v>7219637.9800000004</v>
      </c>
      <c r="X17" s="86">
        <f t="shared" si="11"/>
        <v>7588852.209999999</v>
      </c>
      <c r="Y17" s="86">
        <f t="shared" si="11"/>
        <v>7408616.46</v>
      </c>
      <c r="Z17" s="86">
        <f t="shared" si="11"/>
        <v>7513309.0300000003</v>
      </c>
      <c r="AA17" s="86">
        <f t="shared" si="11"/>
        <v>7740454.96</v>
      </c>
      <c r="AB17" s="86">
        <f t="shared" si="11"/>
        <v>7725232</v>
      </c>
      <c r="AC17" s="86">
        <f t="shared" si="11"/>
        <v>7022242</v>
      </c>
    </row>
    <row r="18" spans="2:29">
      <c r="B18" s="66" t="s">
        <v>113</v>
      </c>
      <c r="C18" s="229">
        <v>737675.42</v>
      </c>
      <c r="D18" s="229">
        <v>741241.28</v>
      </c>
      <c r="E18" s="229">
        <v>754963.81</v>
      </c>
      <c r="F18" s="229">
        <v>772621.23</v>
      </c>
      <c r="G18" s="229">
        <v>769494.74</v>
      </c>
      <c r="H18" s="229">
        <v>763724.41</v>
      </c>
      <c r="I18" s="229">
        <v>746830.72</v>
      </c>
      <c r="J18" s="229">
        <v>877173.42</v>
      </c>
      <c r="K18" s="229">
        <v>1099594.2</v>
      </c>
      <c r="L18" s="229">
        <v>1115495</v>
      </c>
      <c r="M18" s="229">
        <v>1085760.32</v>
      </c>
      <c r="N18" s="229">
        <v>1177586.6000000001</v>
      </c>
      <c r="O18" s="229">
        <v>1230490.18</v>
      </c>
      <c r="P18" s="229">
        <v>1260085.95</v>
      </c>
      <c r="Q18" s="229">
        <v>1318814.3</v>
      </c>
      <c r="R18" s="229">
        <v>1916428.5</v>
      </c>
      <c r="S18" s="229">
        <v>2057924.28</v>
      </c>
      <c r="T18" s="229">
        <v>1822124.3</v>
      </c>
      <c r="U18" s="229">
        <v>1674607.6</v>
      </c>
      <c r="V18" s="229">
        <v>1641028.04</v>
      </c>
      <c r="W18" s="229">
        <v>1628847</v>
      </c>
      <c r="X18" s="229">
        <v>1576663.5</v>
      </c>
      <c r="Y18" s="229">
        <v>1536911.66</v>
      </c>
      <c r="Z18" s="229">
        <v>1496393.5</v>
      </c>
      <c r="AA18" s="229">
        <v>1505511.9</v>
      </c>
      <c r="AB18" s="229">
        <v>1508476</v>
      </c>
      <c r="AC18" s="229">
        <v>1584567</v>
      </c>
    </row>
    <row r="19" spans="2:29">
      <c r="B19" s="66" t="s">
        <v>114</v>
      </c>
      <c r="C19" s="229">
        <v>1941466.6</v>
      </c>
      <c r="D19" s="229">
        <v>2209812.4</v>
      </c>
      <c r="E19" s="229">
        <v>2116492.7999999998</v>
      </c>
      <c r="F19" s="229">
        <v>2350728.9300000002</v>
      </c>
      <c r="G19" s="229">
        <v>2443440.1</v>
      </c>
      <c r="H19" s="229">
        <v>2664813.7000000002</v>
      </c>
      <c r="I19" s="229">
        <v>2953748.34</v>
      </c>
      <c r="J19" s="229">
        <v>3521886.98</v>
      </c>
      <c r="K19" s="229">
        <v>3643575.4</v>
      </c>
      <c r="L19" s="229">
        <v>3687634.1</v>
      </c>
      <c r="M19" s="229">
        <v>4108813</v>
      </c>
      <c r="N19" s="229">
        <v>4273450.5999999996</v>
      </c>
      <c r="O19" s="229">
        <v>4441786</v>
      </c>
      <c r="P19" s="229">
        <v>4699960.3</v>
      </c>
      <c r="Q19" s="229">
        <v>4500955.9000000004</v>
      </c>
      <c r="R19" s="229">
        <v>3730714.5</v>
      </c>
      <c r="S19" s="229">
        <v>3850431.3</v>
      </c>
      <c r="T19" s="229">
        <v>4017755.2</v>
      </c>
      <c r="U19" s="229">
        <v>4198705.2</v>
      </c>
      <c r="V19" s="229">
        <v>4146881.2</v>
      </c>
      <c r="W19" s="229">
        <v>4278828</v>
      </c>
      <c r="X19" s="229">
        <v>4718900.8</v>
      </c>
      <c r="Y19" s="229">
        <v>4609123</v>
      </c>
      <c r="Z19" s="229">
        <v>4667334</v>
      </c>
      <c r="AA19" s="229">
        <v>4845704.5</v>
      </c>
      <c r="AB19" s="229">
        <v>4822214</v>
      </c>
      <c r="AC19" s="229">
        <v>4099953</v>
      </c>
    </row>
    <row r="20" spans="2:29">
      <c r="B20" s="66" t="s">
        <v>115</v>
      </c>
      <c r="C20" s="229">
        <v>598716.59</v>
      </c>
      <c r="D20" s="229">
        <v>652249.04</v>
      </c>
      <c r="E20" s="229">
        <v>627809.38</v>
      </c>
      <c r="F20" s="229">
        <v>767874.18</v>
      </c>
      <c r="G20" s="229">
        <v>893527.63</v>
      </c>
      <c r="H20" s="229">
        <v>763890.43</v>
      </c>
      <c r="I20" s="229">
        <v>841013.64</v>
      </c>
      <c r="J20" s="229">
        <v>848747.66</v>
      </c>
      <c r="K20" s="229">
        <v>918232.71</v>
      </c>
      <c r="L20" s="229">
        <v>903018.18</v>
      </c>
      <c r="M20" s="229">
        <v>892211.73</v>
      </c>
      <c r="N20" s="229">
        <v>940267.26</v>
      </c>
      <c r="O20" s="229">
        <v>937181.41</v>
      </c>
      <c r="P20" s="229">
        <v>1107722.5</v>
      </c>
      <c r="Q20" s="229">
        <v>1044170.7</v>
      </c>
      <c r="R20" s="229">
        <v>856440.68</v>
      </c>
      <c r="S20" s="229">
        <v>782861.15</v>
      </c>
      <c r="T20" s="229">
        <v>831048.67</v>
      </c>
      <c r="U20" s="229">
        <v>951889.50100000005</v>
      </c>
      <c r="V20" s="229">
        <v>1025076.5</v>
      </c>
      <c r="W20" s="229">
        <v>1171677</v>
      </c>
      <c r="X20" s="229">
        <v>1103333.8999999999</v>
      </c>
      <c r="Y20" s="229">
        <v>1079388.6000000001</v>
      </c>
      <c r="Z20" s="216">
        <v>1145749.7</v>
      </c>
      <c r="AA20" s="216">
        <v>1141267.3</v>
      </c>
      <c r="AB20" s="216">
        <v>1185249</v>
      </c>
      <c r="AC20" s="216">
        <v>1004226</v>
      </c>
    </row>
    <row r="21" spans="2:29">
      <c r="B21" s="66" t="s">
        <v>145</v>
      </c>
      <c r="C21" s="216">
        <v>69690.660099999994</v>
      </c>
      <c r="D21" s="216">
        <v>124907.39</v>
      </c>
      <c r="E21" s="216">
        <v>87672.34</v>
      </c>
      <c r="F21" s="216">
        <v>124851.43</v>
      </c>
      <c r="G21" s="216">
        <v>129254.75</v>
      </c>
      <c r="H21" s="216">
        <v>109730.19</v>
      </c>
      <c r="I21" s="216">
        <v>100339.72</v>
      </c>
      <c r="J21" s="216">
        <v>122212.35</v>
      </c>
      <c r="K21" s="216">
        <v>123434.96</v>
      </c>
      <c r="L21" s="216">
        <v>125827.02</v>
      </c>
      <c r="M21" s="216">
        <v>129462.71</v>
      </c>
      <c r="N21" s="216">
        <v>134621.31</v>
      </c>
      <c r="O21" s="216">
        <v>183866.72</v>
      </c>
      <c r="P21" s="216">
        <v>169868.82</v>
      </c>
      <c r="Q21" s="216">
        <v>140517.76999999999</v>
      </c>
      <c r="R21" s="216">
        <v>144560.06</v>
      </c>
      <c r="S21" s="216">
        <v>116204.37</v>
      </c>
      <c r="T21" s="216">
        <v>122516.13</v>
      </c>
      <c r="U21" s="216">
        <v>186175.94099999999</v>
      </c>
      <c r="V21" s="216">
        <v>150597.49</v>
      </c>
      <c r="W21" s="216">
        <v>140285.98000000001</v>
      </c>
      <c r="X21" s="216">
        <v>189954.01</v>
      </c>
      <c r="Y21" s="216">
        <v>183193.2</v>
      </c>
      <c r="Z21" s="216">
        <v>203831.83</v>
      </c>
      <c r="AA21" s="216">
        <v>247971.26</v>
      </c>
      <c r="AB21" s="216">
        <v>209293</v>
      </c>
      <c r="AC21" s="216">
        <v>333496</v>
      </c>
    </row>
    <row r="22" spans="2:29">
      <c r="B22" s="66"/>
      <c r="C22" s="26"/>
      <c r="D22" s="17"/>
      <c r="E22" s="17"/>
      <c r="F22" s="17"/>
      <c r="G22" s="17"/>
      <c r="H22" s="17"/>
      <c r="I22" s="217"/>
      <c r="J22" s="83"/>
      <c r="K22" s="44"/>
      <c r="L22" s="22"/>
      <c r="M22" s="22"/>
      <c r="N22" s="22"/>
      <c r="O22" s="22"/>
      <c r="P22" s="22"/>
      <c r="Q22" s="217"/>
      <c r="R22" s="83"/>
      <c r="S22" s="45"/>
      <c r="T22" s="20"/>
      <c r="U22" s="20"/>
      <c r="V22" s="20"/>
      <c r="W22" s="20"/>
      <c r="X22" s="20"/>
      <c r="Y22" s="20"/>
      <c r="Z22" s="218"/>
      <c r="AA22" s="218"/>
      <c r="AB22" s="218"/>
      <c r="AC22" s="218"/>
    </row>
    <row r="23" spans="2:29">
      <c r="B23" s="62" t="s">
        <v>147</v>
      </c>
      <c r="C23" s="84">
        <f>SUM(C24:C27)</f>
        <v>100.00000000000001</v>
      </c>
      <c r="D23" s="84">
        <f t="shared" ref="D23:AC23" si="12">SUM(D24:D27)</f>
        <v>100</v>
      </c>
      <c r="E23" s="84">
        <f t="shared" si="12"/>
        <v>100</v>
      </c>
      <c r="F23" s="84">
        <f t="shared" si="12"/>
        <v>100</v>
      </c>
      <c r="G23" s="84">
        <f t="shared" si="12"/>
        <v>100.00000000000001</v>
      </c>
      <c r="H23" s="84">
        <f t="shared" si="12"/>
        <v>100</v>
      </c>
      <c r="I23" s="84">
        <f t="shared" si="12"/>
        <v>100.00000000000001</v>
      </c>
      <c r="J23" s="84">
        <f t="shared" si="12"/>
        <v>100.00000000000001</v>
      </c>
      <c r="K23" s="84">
        <f t="shared" si="12"/>
        <v>100</v>
      </c>
      <c r="L23" s="84">
        <f t="shared" si="12"/>
        <v>100</v>
      </c>
      <c r="M23" s="84">
        <f t="shared" si="12"/>
        <v>99.999999999999986</v>
      </c>
      <c r="N23" s="84">
        <f t="shared" si="12"/>
        <v>100.00000000000001</v>
      </c>
      <c r="O23" s="84">
        <f t="shared" si="12"/>
        <v>100</v>
      </c>
      <c r="P23" s="84">
        <f t="shared" si="12"/>
        <v>99.999999999999986</v>
      </c>
      <c r="Q23" s="84">
        <f t="shared" si="12"/>
        <v>100</v>
      </c>
      <c r="R23" s="84">
        <f t="shared" si="12"/>
        <v>100.00000000000001</v>
      </c>
      <c r="S23" s="84">
        <f t="shared" si="12"/>
        <v>100.00000000000001</v>
      </c>
      <c r="T23" s="84">
        <f t="shared" si="12"/>
        <v>100</v>
      </c>
      <c r="U23" s="84">
        <f t="shared" si="12"/>
        <v>99.999999999999986</v>
      </c>
      <c r="V23" s="84">
        <f t="shared" si="12"/>
        <v>100.00000000000001</v>
      </c>
      <c r="W23" s="84">
        <f t="shared" si="12"/>
        <v>99.999999999999986</v>
      </c>
      <c r="X23" s="84">
        <f t="shared" si="12"/>
        <v>100</v>
      </c>
      <c r="Y23" s="84">
        <f t="shared" si="12"/>
        <v>100</v>
      </c>
      <c r="Z23" s="84">
        <f t="shared" si="12"/>
        <v>99.999999999999986</v>
      </c>
      <c r="AA23" s="84">
        <f t="shared" si="12"/>
        <v>100</v>
      </c>
      <c r="AB23" s="84">
        <f t="shared" si="12"/>
        <v>99.999999999999986</v>
      </c>
      <c r="AC23" s="84">
        <f t="shared" si="12"/>
        <v>100</v>
      </c>
    </row>
    <row r="24" spans="2:29">
      <c r="B24" s="66" t="s">
        <v>113</v>
      </c>
      <c r="C24" s="220">
        <f>(C18/$C$17)*100</f>
        <v>22.03628267965609</v>
      </c>
      <c r="D24" s="220">
        <f>(D18/$D$17)*100</f>
        <v>19.881960998169173</v>
      </c>
      <c r="E24" s="220">
        <f>(E18/$E$17)*100</f>
        <v>21.047582660837108</v>
      </c>
      <c r="F24" s="220">
        <f>(F18/$F$17)*100</f>
        <v>19.238213476236279</v>
      </c>
      <c r="G24" s="220">
        <f>(G18/$G$17)*100</f>
        <v>18.166810956280031</v>
      </c>
      <c r="H24" s="220">
        <f>(H18/$H$17)*100</f>
        <v>17.752120689419566</v>
      </c>
      <c r="I24" s="220">
        <f>(I18/$I$17)*100</f>
        <v>16.088789159924914</v>
      </c>
      <c r="J24" s="220">
        <f>(J18/$J$17)*100</f>
        <v>16.334638474865685</v>
      </c>
      <c r="K24" s="220">
        <f>(K18/$K$17)*100</f>
        <v>19.008213173125267</v>
      </c>
      <c r="L24" s="220">
        <f>(L18/$L$17)*100</f>
        <v>19.127227635416709</v>
      </c>
      <c r="M24" s="220">
        <f>(M18/$M$17)*100</f>
        <v>17.466490428303004</v>
      </c>
      <c r="N24" s="220">
        <f>(N18/$N$17)*100</f>
        <v>18.044744017981689</v>
      </c>
      <c r="O24" s="220">
        <f>(O18/$O$17)*100</f>
        <v>18.11322592370097</v>
      </c>
      <c r="P24" s="220">
        <f>(P18/$P$17)*100</f>
        <v>17.410183057839962</v>
      </c>
      <c r="Q24" s="220">
        <f>(Q18/$Q$17)*100</f>
        <v>18.828211602539156</v>
      </c>
      <c r="R24" s="220">
        <f>(R18/$R$17)*100</f>
        <v>28.826520228035868</v>
      </c>
      <c r="S24" s="220">
        <f>(S18/$S$17)*100</f>
        <v>30.230600542693033</v>
      </c>
      <c r="T24" s="220">
        <f>(T18/$T$17)*100</f>
        <v>26.821803779269963</v>
      </c>
      <c r="U24" s="220">
        <f>(U18/$U$17)*100</f>
        <v>23.884142920270083</v>
      </c>
      <c r="V24" s="220">
        <f>(V18/$V$17)*100</f>
        <v>23.565856625799242</v>
      </c>
      <c r="W24" s="220">
        <f>(W18/$W$17)*100</f>
        <v>22.561339010519195</v>
      </c>
      <c r="X24" s="220">
        <f>(X18/$X$17)*100</f>
        <v>20.776046974829679</v>
      </c>
      <c r="Y24" s="220">
        <f>(Y18/$Y$17)*100</f>
        <v>20.744921380367963</v>
      </c>
      <c r="Z24" s="220">
        <f>(Z18/$Z$17)*100</f>
        <v>19.916570635189217</v>
      </c>
      <c r="AA24" s="220">
        <f>(AA18/$AA$17)*100</f>
        <v>19.449914866502883</v>
      </c>
      <c r="AB24" s="220">
        <f>(AB18/$AB$17)*100</f>
        <v>19.526610980744653</v>
      </c>
      <c r="AC24" s="220">
        <f>(AC18/$AC$17)*100</f>
        <v>22.564972839158777</v>
      </c>
    </row>
    <row r="25" spans="2:29">
      <c r="B25" s="66" t="s">
        <v>114</v>
      </c>
      <c r="C25" s="220">
        <f t="shared" ref="C25:C27" si="13">(C19/$C$17)*100</f>
        <v>57.99665496609714</v>
      </c>
      <c r="D25" s="220">
        <f t="shared" ref="D25:D27" si="14">(D19/$D$17)*100</f>
        <v>59.272743080459058</v>
      </c>
      <c r="E25" s="220">
        <f>(E19/$E$17)*100</f>
        <v>59.005553072890436</v>
      </c>
      <c r="F25" s="220">
        <f>(F19/$F$17)*100</f>
        <v>58.532982558742908</v>
      </c>
      <c r="G25" s="220">
        <f>(G19/$G$17)*100</f>
        <v>57.686572853888492</v>
      </c>
      <c r="H25" s="220">
        <f>(H19/$H$17)*100</f>
        <v>61.941315215024616</v>
      </c>
      <c r="I25" s="220">
        <f>(I19/$I$17)*100</f>
        <v>63.631868643188916</v>
      </c>
      <c r="J25" s="220">
        <f>(J19/$J$17)*100</f>
        <v>65.584238254319786</v>
      </c>
      <c r="K25" s="220">
        <f>(K19/$K$17)*100</f>
        <v>62.984924725462513</v>
      </c>
      <c r="L25" s="220">
        <f>(L19/$L$17)*100</f>
        <v>63.231316022774664</v>
      </c>
      <c r="M25" s="220">
        <f t="shared" ref="M25:M27" si="15">(M19/$M$17)*100</f>
        <v>66.097960677165787</v>
      </c>
      <c r="N25" s="220">
        <f>(N19/$N$17)*100</f>
        <v>65.48420485634793</v>
      </c>
      <c r="O25" s="220">
        <f>(O19/$O$17)*100</f>
        <v>65.384571636916306</v>
      </c>
      <c r="P25" s="220">
        <f t="shared" ref="P25:P27" si="16">(P19/$P$17)*100</f>
        <v>64.9377680844552</v>
      </c>
      <c r="Q25" s="220">
        <f>(Q19/$Q$17)*100</f>
        <v>64.258440402789901</v>
      </c>
      <c r="R25" s="220">
        <f>(R19/$R$17)*100</f>
        <v>56.116634144856803</v>
      </c>
      <c r="S25" s="220">
        <f>(S19/$S$17)*100</f>
        <v>56.562261147617264</v>
      </c>
      <c r="T25" s="220">
        <f>(T19/$T$17)*100</f>
        <v>59.141652195484994</v>
      </c>
      <c r="U25" s="220">
        <f>(U19/$U$17)*100</f>
        <v>59.884163356765598</v>
      </c>
      <c r="V25" s="220">
        <f>(V19/$V$17)*100</f>
        <v>59.550967699139569</v>
      </c>
      <c r="W25" s="220">
        <f>(W19/$W$17)*100</f>
        <v>59.266517405073536</v>
      </c>
      <c r="X25" s="220">
        <f>(X19/$X$17)*100</f>
        <v>62.182009471495562</v>
      </c>
      <c r="Y25" s="220">
        <f>(Y19/$Y$17)*100</f>
        <v>62.213005962519489</v>
      </c>
      <c r="Z25" s="220">
        <f>(Z19/$Z$17)*100</f>
        <v>62.120884171857362</v>
      </c>
      <c r="AA25" s="220">
        <f>(AA19/$AA$17)*100</f>
        <v>62.60232150488477</v>
      </c>
      <c r="AB25" s="220">
        <f>(AB19/$AB$17)*100</f>
        <v>62.421607532304535</v>
      </c>
      <c r="AC25" s="220">
        <f t="shared" ref="AC25:AC27" si="17">(AC19/$AC$17)*100</f>
        <v>58.385242206121632</v>
      </c>
    </row>
    <row r="26" spans="2:29">
      <c r="B26" s="66" t="s">
        <v>115</v>
      </c>
      <c r="C26" s="220">
        <f t="shared" si="13"/>
        <v>17.8852211481301</v>
      </c>
      <c r="D26" s="220">
        <f t="shared" si="14"/>
        <v>17.494964627945823</v>
      </c>
      <c r="E26" s="220">
        <f>(E20/$E$17)*100</f>
        <v>17.502653300426275</v>
      </c>
      <c r="F26" s="220">
        <f>(F20/$F$17)*100</f>
        <v>19.120012270087226</v>
      </c>
      <c r="G26" s="220">
        <f>(G20/$G$17)*100</f>
        <v>21.095072772587027</v>
      </c>
      <c r="H26" s="220">
        <f>(H20/$H$17)*100</f>
        <v>17.755979682321019</v>
      </c>
      <c r="I26" s="220">
        <f>(I20/$I$17)*100</f>
        <v>18.117748469935719</v>
      </c>
      <c r="J26" s="220">
        <f>(J20/$J$17)*100</f>
        <v>15.805296725119897</v>
      </c>
      <c r="K26" s="220">
        <f>(K20/$K$17)*100</f>
        <v>15.873094905571994</v>
      </c>
      <c r="L26" s="220">
        <f>(L20/$L$17)*100</f>
        <v>15.483919056364845</v>
      </c>
      <c r="M26" s="220">
        <f t="shared" si="15"/>
        <v>14.352898475848393</v>
      </c>
      <c r="N26" s="220">
        <f>(N20/$N$17)*100</f>
        <v>14.408181967414565</v>
      </c>
      <c r="O26" s="220">
        <f>(O20/$O$17)*100</f>
        <v>13.795622985648393</v>
      </c>
      <c r="P26" s="220">
        <f t="shared" si="16"/>
        <v>15.305028599269857</v>
      </c>
      <c r="Q26" s="220">
        <f>(Q20/$Q$17)*100</f>
        <v>14.90722908355743</v>
      </c>
      <c r="R26" s="220">
        <f>(R20/$R$17)*100</f>
        <v>12.882403171385102</v>
      </c>
      <c r="S26" s="220">
        <f>(S20/$S$17)*100</f>
        <v>11.500113457062323</v>
      </c>
      <c r="T26" s="220">
        <f>(T20/$T$17)*100</f>
        <v>12.233097576144109</v>
      </c>
      <c r="U26" s="220">
        <f>(U20/$U$17)*100</f>
        <v>13.576353580497646</v>
      </c>
      <c r="V26" s="220">
        <f>(V20/$V$17)*100</f>
        <v>14.720532032759232</v>
      </c>
      <c r="W26" s="220">
        <f>(W20/$W$17)*100</f>
        <v>16.229027040494348</v>
      </c>
      <c r="X26" s="220">
        <f>(X20/$X$17)*100</f>
        <v>14.538877151226009</v>
      </c>
      <c r="Y26" s="220">
        <f>(Y20/$Y$17)*100</f>
        <v>14.56936805715004</v>
      </c>
      <c r="Z26" s="220">
        <f>(Z20/$Z$17)*100</f>
        <v>15.249601679168517</v>
      </c>
      <c r="AA26" s="220">
        <f>(AA20/$AA$17)*100</f>
        <v>14.744188886798975</v>
      </c>
      <c r="AB26" s="220">
        <f>(AB20/$AB$17)*100</f>
        <v>15.342568352639766</v>
      </c>
      <c r="AC26" s="220">
        <f t="shared" si="17"/>
        <v>14.300646431723656</v>
      </c>
    </row>
    <row r="27" spans="2:29">
      <c r="B27" s="92" t="s">
        <v>149</v>
      </c>
      <c r="C27" s="220">
        <f t="shared" si="13"/>
        <v>2.0818412061166813</v>
      </c>
      <c r="D27" s="220">
        <f t="shared" si="14"/>
        <v>3.350331293425949</v>
      </c>
      <c r="E27" s="220">
        <f>(E21/$E$17)*100</f>
        <v>2.4442109658461848</v>
      </c>
      <c r="F27" s="220">
        <f>(F21/$F$17)*100</f>
        <v>3.1087916949335841</v>
      </c>
      <c r="G27" s="220">
        <f>(G21/$G$17)*100</f>
        <v>3.0515434172444591</v>
      </c>
      <c r="H27" s="220">
        <f>(H21/$H$17)*100</f>
        <v>2.5505844132347946</v>
      </c>
      <c r="I27" s="220">
        <f>(I21/$I$17)*100</f>
        <v>2.1615937269504673</v>
      </c>
      <c r="J27" s="220">
        <f>(J21/$J$17)*100</f>
        <v>2.2758265456946374</v>
      </c>
      <c r="K27" s="220">
        <f>(K21/$K$17)*100</f>
        <v>2.1337671958402389</v>
      </c>
      <c r="L27" s="220">
        <f>(L21/$L$17)*100</f>
        <v>2.1575372854437993</v>
      </c>
      <c r="M27" s="220">
        <f t="shared" si="15"/>
        <v>2.082650418682797</v>
      </c>
      <c r="N27" s="220">
        <f>(N21/$N$17)*100</f>
        <v>2.0628691582558414</v>
      </c>
      <c r="O27" s="220">
        <f>(O21/$O$17)*100</f>
        <v>2.7065794537343382</v>
      </c>
      <c r="P27" s="220">
        <f t="shared" si="16"/>
        <v>2.3470202584349633</v>
      </c>
      <c r="Q27" s="220">
        <f>(Q21/$Q$17)*100</f>
        <v>2.006118911113512</v>
      </c>
      <c r="R27" s="220">
        <f>(R21/$R$17)*100</f>
        <v>2.1744424557222346</v>
      </c>
      <c r="S27" s="220">
        <f>(S21/$S$17)*100</f>
        <v>1.7070248526273775</v>
      </c>
      <c r="T27" s="220">
        <f>(T21/$T$17)*100</f>
        <v>1.8034464491009368</v>
      </c>
      <c r="U27" s="220">
        <f>(U21/$U$17)*100</f>
        <v>2.6553401424666712</v>
      </c>
      <c r="V27" s="220">
        <f>(V21/$V$17)*100</f>
        <v>2.1626436423019526</v>
      </c>
      <c r="W27" s="220">
        <f>(W21/$W$17)*100</f>
        <v>1.9431165439129126</v>
      </c>
      <c r="X27" s="220">
        <f>(X21/$X$17)*100</f>
        <v>2.5030664024487574</v>
      </c>
      <c r="Y27" s="220">
        <f>(Y21/$Y$17)*100</f>
        <v>2.4727045999625146</v>
      </c>
      <c r="Z27" s="220">
        <f>(Z21/$Z$17)*100</f>
        <v>2.7129435137848974</v>
      </c>
      <c r="AA27" s="220">
        <f>(AA21/$AA$17)*100</f>
        <v>3.2035747418133678</v>
      </c>
      <c r="AB27" s="220">
        <f>(AB21/$AB$17)*100</f>
        <v>2.7092131343110473</v>
      </c>
      <c r="AC27" s="220">
        <f t="shared" si="17"/>
        <v>4.7491385229959322</v>
      </c>
    </row>
    <row r="28" spans="2:29" ht="18" customHeight="1">
      <c r="B28" s="62" t="s">
        <v>116</v>
      </c>
      <c r="C28" s="84">
        <v>38.440660000000001</v>
      </c>
      <c r="D28" s="84">
        <v>38.796039999999998</v>
      </c>
      <c r="E28" s="84">
        <v>38.608840000000001</v>
      </c>
      <c r="F28" s="84">
        <v>39.222679999999997</v>
      </c>
      <c r="G28" s="84">
        <v>39.764049999999997</v>
      </c>
      <c r="H28" s="84">
        <v>39.423220000000001</v>
      </c>
      <c r="I28" s="84">
        <v>39.6828</v>
      </c>
      <c r="J28" s="84">
        <v>39.408709999999999</v>
      </c>
      <c r="K28" s="84">
        <v>38.889769999999999</v>
      </c>
      <c r="L28" s="84">
        <v>38.713160000000002</v>
      </c>
      <c r="M28" s="84">
        <v>38.770620000000001</v>
      </c>
      <c r="N28" s="84">
        <v>38.956359999999997</v>
      </c>
      <c r="O28" s="84">
        <v>38.636830000000003</v>
      </c>
      <c r="P28" s="84">
        <v>38.992350000000002</v>
      </c>
      <c r="Q28" s="84">
        <v>38.913530000000002</v>
      </c>
      <c r="R28" s="84">
        <v>36.64967</v>
      </c>
      <c r="S28" s="84">
        <v>36.227989999999998</v>
      </c>
      <c r="T28" s="84">
        <v>36.869509999999998</v>
      </c>
      <c r="U28" s="84">
        <v>37.618850000000002</v>
      </c>
      <c r="V28" s="84">
        <v>37.915480000000002</v>
      </c>
      <c r="W28" s="84">
        <v>37.95335</v>
      </c>
      <c r="X28" s="84">
        <v>38.153919999999999</v>
      </c>
      <c r="Y28" s="89">
        <v>38.306620000000002</v>
      </c>
      <c r="Z28" s="89">
        <v>38.473820000000003</v>
      </c>
      <c r="AA28" s="89">
        <v>38.547789999999999</v>
      </c>
      <c r="AB28" s="89">
        <v>38.632989999999999</v>
      </c>
      <c r="AC28" s="89">
        <v>37.981679999999997</v>
      </c>
    </row>
    <row r="29" spans="2:29">
      <c r="B29" s="67"/>
      <c r="C29" s="26"/>
      <c r="D29" s="17"/>
      <c r="E29" s="17"/>
      <c r="F29" s="17"/>
      <c r="G29" s="17"/>
      <c r="H29" s="17"/>
      <c r="I29" s="217"/>
      <c r="J29" s="83"/>
      <c r="K29" s="44"/>
      <c r="L29" s="22"/>
      <c r="M29" s="22"/>
      <c r="N29" s="22"/>
      <c r="O29" s="22"/>
      <c r="P29" s="22"/>
      <c r="Q29" s="217"/>
      <c r="R29" s="83"/>
      <c r="S29" s="45"/>
      <c r="T29" s="20"/>
      <c r="U29" s="20"/>
      <c r="V29" s="20"/>
      <c r="W29" s="20"/>
      <c r="X29" s="20"/>
      <c r="Y29" s="20"/>
      <c r="Z29" s="218"/>
      <c r="AA29" s="218"/>
      <c r="AB29" s="218"/>
      <c r="AC29" s="218"/>
    </row>
    <row r="30" spans="2:29">
      <c r="B30" s="65" t="s">
        <v>117</v>
      </c>
      <c r="C30" s="68">
        <f>C31+C32</f>
        <v>3347549.26</v>
      </c>
      <c r="D30" s="68">
        <f t="shared" ref="D30:AC30" si="18">D31+D32</f>
        <v>3728210.1799999997</v>
      </c>
      <c r="E30" s="68">
        <f>E31+E32</f>
        <v>3586938.37</v>
      </c>
      <c r="F30" s="68">
        <f t="shared" si="18"/>
        <v>4016075.77</v>
      </c>
      <c r="G30" s="68">
        <f t="shared" si="18"/>
        <v>4235717.18</v>
      </c>
      <c r="H30" s="68">
        <f t="shared" si="18"/>
        <v>4302158.72</v>
      </c>
      <c r="I30" s="68">
        <f t="shared" si="18"/>
        <v>4641932.3900000006</v>
      </c>
      <c r="J30" s="68">
        <f t="shared" si="18"/>
        <v>5370020.4399999995</v>
      </c>
      <c r="K30" s="68">
        <f t="shared" si="18"/>
        <v>5784837.2700000005</v>
      </c>
      <c r="L30" s="68">
        <f t="shared" si="18"/>
        <v>5831974.3099999996</v>
      </c>
      <c r="M30" s="68">
        <f t="shared" si="18"/>
        <v>6216247.75</v>
      </c>
      <c r="N30" s="68">
        <f t="shared" si="18"/>
        <v>6525925.7000000002</v>
      </c>
      <c r="O30" s="68">
        <f t="shared" si="18"/>
        <v>6793324.3399999999</v>
      </c>
      <c r="P30" s="68">
        <f t="shared" si="18"/>
        <v>7237637.5300000003</v>
      </c>
      <c r="Q30" s="68">
        <f t="shared" si="18"/>
        <v>7004458.71</v>
      </c>
      <c r="R30" s="68">
        <f t="shared" si="18"/>
        <v>6648143.8499999996</v>
      </c>
      <c r="S30" s="68">
        <f t="shared" si="18"/>
        <v>6807421.0899999999</v>
      </c>
      <c r="T30" s="68">
        <f t="shared" si="18"/>
        <v>6793444.2889999999</v>
      </c>
      <c r="U30" s="68">
        <f t="shared" si="18"/>
        <v>7011378.3200000003</v>
      </c>
      <c r="V30" s="68">
        <f t="shared" si="18"/>
        <v>6963583.3399999999</v>
      </c>
      <c r="W30" s="68">
        <f t="shared" si="18"/>
        <v>7219637.9100000001</v>
      </c>
      <c r="X30" s="68">
        <f t="shared" si="18"/>
        <v>7588852.2599999998</v>
      </c>
      <c r="Y30" s="68">
        <f t="shared" si="18"/>
        <v>7408616.4800000004</v>
      </c>
      <c r="Z30" s="68">
        <f t="shared" si="18"/>
        <v>7513309.0499999998</v>
      </c>
      <c r="AA30" s="68">
        <f t="shared" si="18"/>
        <v>7740454.9600000009</v>
      </c>
      <c r="AB30" s="68">
        <f t="shared" si="18"/>
        <v>7725232</v>
      </c>
      <c r="AC30" s="68">
        <f t="shared" si="18"/>
        <v>7022242</v>
      </c>
    </row>
    <row r="31" spans="2:29">
      <c r="B31" s="66" t="s">
        <v>118</v>
      </c>
      <c r="C31" s="216">
        <v>3157467.5</v>
      </c>
      <c r="D31" s="216">
        <v>3530158.9</v>
      </c>
      <c r="E31" s="216">
        <v>3361991.1</v>
      </c>
      <c r="F31" s="216">
        <v>3790538.7</v>
      </c>
      <c r="G31" s="216">
        <v>3979761.3</v>
      </c>
      <c r="H31" s="216">
        <v>4060884.1</v>
      </c>
      <c r="I31" s="216">
        <v>4406590.7</v>
      </c>
      <c r="J31" s="216">
        <v>5125218.0999999996</v>
      </c>
      <c r="K31" s="216">
        <v>5481109.4000000004</v>
      </c>
      <c r="L31" s="216">
        <v>5443756</v>
      </c>
      <c r="M31" s="216">
        <v>5831920.4000000004</v>
      </c>
      <c r="N31" s="216">
        <v>6115371.2999999998</v>
      </c>
      <c r="O31" s="216">
        <v>6321802</v>
      </c>
      <c r="P31" s="216">
        <v>6714785</v>
      </c>
      <c r="Q31" s="216">
        <v>6440236.5999999996</v>
      </c>
      <c r="R31" s="216">
        <v>6091931.5</v>
      </c>
      <c r="S31" s="216">
        <v>6238459.0999999996</v>
      </c>
      <c r="T31" s="216">
        <v>6208499.0999999996</v>
      </c>
      <c r="U31" s="216">
        <v>6352255</v>
      </c>
      <c r="V31" s="216">
        <v>6297037.7999999998</v>
      </c>
      <c r="W31" s="216">
        <v>6638038.7000000002</v>
      </c>
      <c r="X31" s="216">
        <v>6901881</v>
      </c>
      <c r="Y31" s="216">
        <v>6686338.5</v>
      </c>
      <c r="Z31" s="216">
        <v>6767400.7999999998</v>
      </c>
      <c r="AA31" s="216">
        <v>6886546.9000000004</v>
      </c>
      <c r="AB31" s="216">
        <v>6964428</v>
      </c>
      <c r="AC31" s="216">
        <v>6278258</v>
      </c>
    </row>
    <row r="32" spans="2:29">
      <c r="B32" s="66" t="s">
        <v>119</v>
      </c>
      <c r="C32" s="216">
        <v>190081.76</v>
      </c>
      <c r="D32" s="216">
        <v>198051.28</v>
      </c>
      <c r="E32" s="216">
        <v>224947.27</v>
      </c>
      <c r="F32" s="216">
        <v>225537.07</v>
      </c>
      <c r="G32" s="216">
        <v>255955.88</v>
      </c>
      <c r="H32" s="216">
        <v>241274.62</v>
      </c>
      <c r="I32" s="216">
        <v>235341.69</v>
      </c>
      <c r="J32" s="216">
        <v>244802.34</v>
      </c>
      <c r="K32" s="216">
        <v>303727.87</v>
      </c>
      <c r="L32" s="216">
        <v>388218.31</v>
      </c>
      <c r="M32" s="216">
        <v>384327.35</v>
      </c>
      <c r="N32" s="216">
        <v>410554.4</v>
      </c>
      <c r="O32" s="216">
        <v>471522.34</v>
      </c>
      <c r="P32" s="216">
        <v>522852.53</v>
      </c>
      <c r="Q32" s="216">
        <v>564222.11</v>
      </c>
      <c r="R32" s="216">
        <v>556212.35</v>
      </c>
      <c r="S32" s="216">
        <v>568961.99</v>
      </c>
      <c r="T32" s="216">
        <v>584945.18900000001</v>
      </c>
      <c r="U32" s="216">
        <v>659123.31999999995</v>
      </c>
      <c r="V32" s="216">
        <v>666545.54</v>
      </c>
      <c r="W32" s="216">
        <v>581599.21</v>
      </c>
      <c r="X32" s="216">
        <v>686971.26</v>
      </c>
      <c r="Y32" s="216">
        <v>722277.98</v>
      </c>
      <c r="Z32" s="216">
        <v>745908.25</v>
      </c>
      <c r="AA32" s="216">
        <v>853908.06</v>
      </c>
      <c r="AB32" s="216">
        <v>760804</v>
      </c>
      <c r="AC32" s="216">
        <v>743984</v>
      </c>
    </row>
    <row r="33" spans="2:29">
      <c r="B33" s="67"/>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row>
    <row r="34" spans="2:29" ht="18" customHeight="1">
      <c r="B34" s="62" t="s">
        <v>117</v>
      </c>
      <c r="C34" s="84">
        <f>C35+C36</f>
        <v>100</v>
      </c>
      <c r="D34" s="90">
        <f t="shared" ref="D34:AB34" si="19">D35+D36</f>
        <v>100</v>
      </c>
      <c r="E34" s="90">
        <f t="shared" si="19"/>
        <v>100</v>
      </c>
      <c r="F34" s="90">
        <f t="shared" si="19"/>
        <v>100</v>
      </c>
      <c r="G34" s="90">
        <f t="shared" si="19"/>
        <v>100</v>
      </c>
      <c r="H34" s="90">
        <f t="shared" si="19"/>
        <v>100</v>
      </c>
      <c r="I34" s="90">
        <f t="shared" si="19"/>
        <v>100</v>
      </c>
      <c r="J34" s="90">
        <f t="shared" si="19"/>
        <v>100</v>
      </c>
      <c r="K34" s="90">
        <f t="shared" si="19"/>
        <v>100</v>
      </c>
      <c r="L34" s="90">
        <f t="shared" si="19"/>
        <v>100</v>
      </c>
      <c r="M34" s="90">
        <f t="shared" si="19"/>
        <v>100</v>
      </c>
      <c r="N34" s="90">
        <f t="shared" si="19"/>
        <v>100</v>
      </c>
      <c r="O34" s="90">
        <f t="shared" si="19"/>
        <v>100</v>
      </c>
      <c r="P34" s="90">
        <f t="shared" si="19"/>
        <v>100</v>
      </c>
      <c r="Q34" s="90">
        <f t="shared" si="19"/>
        <v>100</v>
      </c>
      <c r="R34" s="90">
        <f t="shared" si="19"/>
        <v>100</v>
      </c>
      <c r="S34" s="90">
        <f t="shared" si="19"/>
        <v>100</v>
      </c>
      <c r="T34" s="90">
        <f t="shared" si="19"/>
        <v>100</v>
      </c>
      <c r="U34" s="90">
        <f t="shared" si="19"/>
        <v>100</v>
      </c>
      <c r="V34" s="90">
        <f t="shared" si="19"/>
        <v>100</v>
      </c>
      <c r="W34" s="90">
        <f t="shared" si="19"/>
        <v>100</v>
      </c>
      <c r="X34" s="90">
        <f t="shared" si="19"/>
        <v>100</v>
      </c>
      <c r="Y34" s="90">
        <f t="shared" si="19"/>
        <v>100</v>
      </c>
      <c r="Z34" s="90">
        <f t="shared" si="19"/>
        <v>100</v>
      </c>
      <c r="AA34" s="90">
        <f t="shared" si="19"/>
        <v>100</v>
      </c>
      <c r="AB34" s="90">
        <f t="shared" si="19"/>
        <v>100.00000000000001</v>
      </c>
      <c r="AC34" s="90">
        <f>AC35+AC36</f>
        <v>100</v>
      </c>
    </row>
    <row r="35" spans="2:29" ht="18" customHeight="1">
      <c r="B35" s="66" t="s">
        <v>118</v>
      </c>
      <c r="C35" s="220">
        <v>94.32</v>
      </c>
      <c r="D35" s="220">
        <v>94.69</v>
      </c>
      <c r="E35" s="220">
        <v>93.73</v>
      </c>
      <c r="F35" s="220">
        <v>94.38</v>
      </c>
      <c r="G35" s="220">
        <v>93.96</v>
      </c>
      <c r="H35" s="220">
        <v>94.39</v>
      </c>
      <c r="I35" s="220">
        <v>94.93</v>
      </c>
      <c r="J35" s="220">
        <v>95.44</v>
      </c>
      <c r="K35" s="220">
        <v>94.75</v>
      </c>
      <c r="L35" s="220">
        <v>93.34</v>
      </c>
      <c r="M35" s="220">
        <v>93.82</v>
      </c>
      <c r="N35" s="220">
        <v>93.71</v>
      </c>
      <c r="O35" s="220">
        <v>93.06</v>
      </c>
      <c r="P35" s="220">
        <v>92.78</v>
      </c>
      <c r="Q35" s="220">
        <v>91.94</v>
      </c>
      <c r="R35" s="220">
        <v>91.63</v>
      </c>
      <c r="S35" s="220">
        <v>91.64</v>
      </c>
      <c r="T35" s="220">
        <v>91.39</v>
      </c>
      <c r="U35" s="220">
        <v>90.6</v>
      </c>
      <c r="V35" s="220">
        <v>90.43</v>
      </c>
      <c r="W35" s="220">
        <v>91.94</v>
      </c>
      <c r="X35" s="220">
        <v>90.95</v>
      </c>
      <c r="Y35" s="220">
        <v>90.25</v>
      </c>
      <c r="Z35" s="220">
        <v>90.07</v>
      </c>
      <c r="AA35" s="220">
        <v>88.97</v>
      </c>
      <c r="AB35" s="220">
        <f>(AB31/$AB$30)*100</f>
        <v>90.151700298450592</v>
      </c>
      <c r="AC35" s="220">
        <f>(AC31/$AC$30)*100</f>
        <v>89.405320978684585</v>
      </c>
    </row>
    <row r="36" spans="2:29" ht="18" customHeight="1">
      <c r="B36" s="66" t="s">
        <v>119</v>
      </c>
      <c r="C36" s="220">
        <v>5.68</v>
      </c>
      <c r="D36" s="220">
        <v>5.31</v>
      </c>
      <c r="E36" s="220">
        <v>6.27</v>
      </c>
      <c r="F36" s="220">
        <v>5.62</v>
      </c>
      <c r="G36" s="220">
        <v>6.04</v>
      </c>
      <c r="H36" s="220">
        <v>5.61</v>
      </c>
      <c r="I36" s="220">
        <v>5.07</v>
      </c>
      <c r="J36" s="220">
        <v>4.5599999999999996</v>
      </c>
      <c r="K36" s="220">
        <v>5.25</v>
      </c>
      <c r="L36" s="220">
        <v>6.66</v>
      </c>
      <c r="M36" s="220">
        <v>6.18</v>
      </c>
      <c r="N36" s="220">
        <v>6.29</v>
      </c>
      <c r="O36" s="220">
        <v>6.94</v>
      </c>
      <c r="P36" s="220">
        <v>7.22</v>
      </c>
      <c r="Q36" s="220">
        <v>8.06</v>
      </c>
      <c r="R36" s="220">
        <v>8.3699999999999992</v>
      </c>
      <c r="S36" s="220">
        <v>8.36</v>
      </c>
      <c r="T36" s="220">
        <v>8.61</v>
      </c>
      <c r="U36" s="220">
        <v>9.4</v>
      </c>
      <c r="V36" s="220">
        <v>9.57</v>
      </c>
      <c r="W36" s="220">
        <v>8.06</v>
      </c>
      <c r="X36" s="220">
        <v>9.0500000000000007</v>
      </c>
      <c r="Y36" s="220">
        <v>9.75</v>
      </c>
      <c r="Z36" s="220">
        <v>9.93</v>
      </c>
      <c r="AA36" s="220">
        <v>11.03</v>
      </c>
      <c r="AB36" s="220">
        <f>(AB32/$AB$30)*100</f>
        <v>9.8482997015494167</v>
      </c>
      <c r="AC36" s="220">
        <f>(AC32/$AC$30)*100</f>
        <v>10.594679021315415</v>
      </c>
    </row>
    <row r="37" spans="2:29">
      <c r="B37" s="67"/>
      <c r="C37" s="26"/>
      <c r="D37" s="17"/>
      <c r="E37" s="17"/>
      <c r="F37" s="17"/>
      <c r="G37" s="17"/>
      <c r="H37" s="17"/>
      <c r="I37" s="217"/>
      <c r="J37" s="83"/>
      <c r="K37" s="44"/>
      <c r="L37" s="22"/>
      <c r="M37" s="22"/>
      <c r="N37" s="22"/>
      <c r="O37" s="22"/>
      <c r="P37" s="22"/>
      <c r="Q37" s="217"/>
      <c r="R37" s="83"/>
      <c r="S37" s="45"/>
      <c r="T37" s="20"/>
      <c r="U37" s="20"/>
      <c r="V37" s="20"/>
      <c r="W37" s="20"/>
      <c r="X37" s="20"/>
      <c r="Y37" s="20"/>
      <c r="Z37" s="218"/>
      <c r="AA37" s="218"/>
      <c r="AB37" s="218"/>
      <c r="AC37" s="218"/>
    </row>
    <row r="38" spans="2:29">
      <c r="B38" s="65" t="s">
        <v>161</v>
      </c>
      <c r="C38" s="68">
        <f>SUM(C39:C44)</f>
        <v>3347549.23</v>
      </c>
      <c r="D38" s="68">
        <f t="shared" ref="D38:AC38" si="20">SUM(D39:D44)</f>
        <v>3728210.0989999999</v>
      </c>
      <c r="E38" s="68">
        <f t="shared" si="20"/>
        <v>3586938.3699999996</v>
      </c>
      <c r="F38" s="68">
        <f t="shared" si="20"/>
        <v>4016075.81</v>
      </c>
      <c r="G38" s="68">
        <f>SUM(G39:G44)</f>
        <v>4235717.17</v>
      </c>
      <c r="H38" s="68">
        <f t="shared" si="20"/>
        <v>4302158.7299999995</v>
      </c>
      <c r="I38" s="68">
        <f t="shared" si="20"/>
        <v>4641932.38</v>
      </c>
      <c r="J38" s="68">
        <f t="shared" si="20"/>
        <v>5370020.3800000008</v>
      </c>
      <c r="K38" s="68">
        <f t="shared" si="20"/>
        <v>5784837.25</v>
      </c>
      <c r="L38" s="68">
        <f t="shared" si="20"/>
        <v>5831974.4300000006</v>
      </c>
      <c r="M38" s="68">
        <f t="shared" si="20"/>
        <v>6216247.7899999991</v>
      </c>
      <c r="N38" s="68">
        <f t="shared" si="20"/>
        <v>6525925.7300000004</v>
      </c>
      <c r="O38" s="68">
        <f t="shared" si="20"/>
        <v>6793324.3509999998</v>
      </c>
      <c r="P38" s="68">
        <f t="shared" si="20"/>
        <v>7237637.5580000011</v>
      </c>
      <c r="Q38" s="68">
        <f t="shared" si="20"/>
        <v>7004458.7909999993</v>
      </c>
      <c r="R38" s="68">
        <f t="shared" si="20"/>
        <v>6648143.7699999986</v>
      </c>
      <c r="S38" s="68">
        <f t="shared" si="20"/>
        <v>6807421.0699999994</v>
      </c>
      <c r="T38" s="68">
        <f t="shared" si="20"/>
        <v>6793444.3000000007</v>
      </c>
      <c r="U38" s="68">
        <f t="shared" si="20"/>
        <v>7011378.2700000005</v>
      </c>
      <c r="V38" s="68">
        <f t="shared" si="20"/>
        <v>6963583.3100000005</v>
      </c>
      <c r="W38" s="68">
        <f t="shared" si="20"/>
        <v>7219637.8499999996</v>
      </c>
      <c r="X38" s="68">
        <f t="shared" si="20"/>
        <v>7588852.1100000003</v>
      </c>
      <c r="Y38" s="68">
        <f t="shared" si="20"/>
        <v>7408616.4700000007</v>
      </c>
      <c r="Z38" s="68">
        <f t="shared" si="20"/>
        <v>7513308.9600000009</v>
      </c>
      <c r="AA38" s="68">
        <f t="shared" si="20"/>
        <v>7740455.0399999991</v>
      </c>
      <c r="AB38" s="68">
        <f t="shared" si="20"/>
        <v>7725232</v>
      </c>
      <c r="AC38" s="68">
        <f t="shared" si="20"/>
        <v>7022242</v>
      </c>
    </row>
    <row r="39" spans="2:29">
      <c r="B39" s="66" t="s">
        <v>120</v>
      </c>
      <c r="C39" s="216">
        <v>1105955.95</v>
      </c>
      <c r="D39" s="216">
        <v>1141006.5</v>
      </c>
      <c r="E39" s="216">
        <v>1015543.7</v>
      </c>
      <c r="F39" s="216">
        <v>1089992.8999999999</v>
      </c>
      <c r="G39" s="216">
        <v>1007035</v>
      </c>
      <c r="H39" s="216">
        <v>930976.97</v>
      </c>
      <c r="I39" s="216">
        <v>895513.7</v>
      </c>
      <c r="J39" s="216">
        <v>841570.11</v>
      </c>
      <c r="K39" s="216">
        <v>928311.16</v>
      </c>
      <c r="L39" s="216">
        <v>784583.86</v>
      </c>
      <c r="M39" s="216">
        <v>806250.35</v>
      </c>
      <c r="N39" s="216">
        <v>795271.57</v>
      </c>
      <c r="O39" s="216">
        <v>784649.18</v>
      </c>
      <c r="P39" s="216">
        <v>728031.84</v>
      </c>
      <c r="Q39" s="216">
        <v>700005.8</v>
      </c>
      <c r="R39" s="216">
        <v>745372.98</v>
      </c>
      <c r="S39" s="216">
        <v>807073.7</v>
      </c>
      <c r="T39" s="216">
        <v>735116.22</v>
      </c>
      <c r="U39" s="216">
        <v>719678.59</v>
      </c>
      <c r="V39" s="216">
        <v>681346.62</v>
      </c>
      <c r="W39" s="216">
        <v>753801.6</v>
      </c>
      <c r="X39" s="216">
        <v>637081.89</v>
      </c>
      <c r="Y39" s="216">
        <v>615384.18000000005</v>
      </c>
      <c r="Z39" s="216">
        <v>570573.67000000004</v>
      </c>
      <c r="AA39" s="216">
        <v>443425.67</v>
      </c>
      <c r="AB39" s="216">
        <v>454566</v>
      </c>
      <c r="AC39" s="216">
        <v>492832</v>
      </c>
    </row>
    <row r="40" spans="2:29">
      <c r="B40" s="66" t="s">
        <v>121</v>
      </c>
      <c r="C40" s="216">
        <v>1267623.7</v>
      </c>
      <c r="D40" s="216">
        <v>1442803.7</v>
      </c>
      <c r="E40" s="216">
        <v>1430114.89</v>
      </c>
      <c r="F40" s="216">
        <v>1543311.6</v>
      </c>
      <c r="G40" s="216">
        <v>1664821.1</v>
      </c>
      <c r="H40" s="216">
        <v>1730748.2</v>
      </c>
      <c r="I40" s="216">
        <v>1881490.5</v>
      </c>
      <c r="J40" s="216">
        <v>2099566.2000000002</v>
      </c>
      <c r="K40" s="216">
        <v>2124697.31</v>
      </c>
      <c r="L40" s="216">
        <v>2093967.3</v>
      </c>
      <c r="M40" s="216">
        <v>2299822.2999999998</v>
      </c>
      <c r="N40" s="216">
        <v>2361916.77</v>
      </c>
      <c r="O40" s="216">
        <v>2274614.9</v>
      </c>
      <c r="P40" s="216">
        <v>2254899.89</v>
      </c>
      <c r="Q40" s="216">
        <v>2025524.8</v>
      </c>
      <c r="R40" s="216">
        <v>1807303.5</v>
      </c>
      <c r="S40" s="216">
        <v>2044295.48</v>
      </c>
      <c r="T40" s="216">
        <v>1980256.23</v>
      </c>
      <c r="U40" s="216">
        <v>1924191.62</v>
      </c>
      <c r="V40" s="216">
        <v>1916879.46</v>
      </c>
      <c r="W40" s="216">
        <v>1836041.2</v>
      </c>
      <c r="X40" s="216">
        <v>1642714</v>
      </c>
      <c r="Y40" s="216">
        <v>1440456.7</v>
      </c>
      <c r="Z40" s="216">
        <v>1355197.13</v>
      </c>
      <c r="AA40" s="216">
        <v>1232249.8</v>
      </c>
      <c r="AB40" s="216">
        <v>1164768</v>
      </c>
      <c r="AC40" s="216">
        <v>959719</v>
      </c>
    </row>
    <row r="41" spans="2:29">
      <c r="B41" s="66" t="s">
        <v>122</v>
      </c>
      <c r="C41" s="216">
        <v>417495.06</v>
      </c>
      <c r="D41" s="216">
        <v>519149.989</v>
      </c>
      <c r="E41" s="216">
        <v>510243.47</v>
      </c>
      <c r="F41" s="216">
        <v>607560.66</v>
      </c>
      <c r="G41" s="216">
        <v>689653.71</v>
      </c>
      <c r="H41" s="216">
        <v>736080.32</v>
      </c>
      <c r="I41" s="216">
        <v>857823.56</v>
      </c>
      <c r="J41" s="216">
        <v>1125718.98</v>
      </c>
      <c r="K41" s="216">
        <v>1305680.22</v>
      </c>
      <c r="L41" s="216">
        <v>1273054.8999999999</v>
      </c>
      <c r="M41" s="216">
        <v>1346740.44</v>
      </c>
      <c r="N41" s="216">
        <v>1417422.5</v>
      </c>
      <c r="O41" s="216">
        <v>1605622</v>
      </c>
      <c r="P41" s="216">
        <v>1805824.3</v>
      </c>
      <c r="Q41" s="216">
        <v>1722310.2</v>
      </c>
      <c r="R41" s="216">
        <v>1580376.4</v>
      </c>
      <c r="S41" s="216">
        <v>1493985.9</v>
      </c>
      <c r="T41" s="216">
        <v>1580664.2</v>
      </c>
      <c r="U41" s="216">
        <v>1662232.27</v>
      </c>
      <c r="V41" s="216">
        <v>1568911.8</v>
      </c>
      <c r="W41" s="216">
        <v>1716933.3</v>
      </c>
      <c r="X41" s="216">
        <v>1787360.3</v>
      </c>
      <c r="Y41" s="216">
        <v>1806709.2</v>
      </c>
      <c r="Z41" s="216">
        <v>1646504.27</v>
      </c>
      <c r="AA41" s="216">
        <v>1725312.58</v>
      </c>
      <c r="AB41" s="216">
        <v>1863896</v>
      </c>
      <c r="AC41" s="216">
        <v>1560219</v>
      </c>
    </row>
    <row r="42" spans="2:29">
      <c r="B42" s="66" t="s">
        <v>123</v>
      </c>
      <c r="C42" s="216">
        <v>138819.1</v>
      </c>
      <c r="D42" s="216">
        <v>162500.46</v>
      </c>
      <c r="E42" s="216">
        <v>199164.3</v>
      </c>
      <c r="F42" s="216">
        <v>248287.61</v>
      </c>
      <c r="G42" s="216">
        <v>293005.36</v>
      </c>
      <c r="H42" s="216">
        <v>270015.27</v>
      </c>
      <c r="I42" s="216">
        <v>332666.2</v>
      </c>
      <c r="J42" s="216">
        <v>476486.19</v>
      </c>
      <c r="K42" s="216">
        <v>494285.71</v>
      </c>
      <c r="L42" s="216">
        <v>560508.93000000005</v>
      </c>
      <c r="M42" s="216">
        <v>631508.52</v>
      </c>
      <c r="N42" s="216">
        <v>671486.33</v>
      </c>
      <c r="O42" s="216">
        <v>762126.37</v>
      </c>
      <c r="P42" s="216">
        <v>896561.66</v>
      </c>
      <c r="Q42" s="216">
        <v>845513.59</v>
      </c>
      <c r="R42" s="216">
        <v>847619.23</v>
      </c>
      <c r="S42" s="216">
        <v>822879.85</v>
      </c>
      <c r="T42" s="216">
        <v>847146.31</v>
      </c>
      <c r="U42" s="216">
        <v>900420.09</v>
      </c>
      <c r="V42" s="216">
        <v>919619.28</v>
      </c>
      <c r="W42" s="216">
        <v>1118324.3999999999</v>
      </c>
      <c r="X42" s="216">
        <v>1091953.51</v>
      </c>
      <c r="Y42" s="216">
        <v>1180903.7</v>
      </c>
      <c r="Z42" s="216">
        <v>1320384.6000000001</v>
      </c>
      <c r="AA42" s="216">
        <v>1360003.55</v>
      </c>
      <c r="AB42" s="216">
        <v>1393133</v>
      </c>
      <c r="AC42" s="216">
        <v>1163475</v>
      </c>
    </row>
    <row r="43" spans="2:29">
      <c r="B43" s="66" t="s">
        <v>124</v>
      </c>
      <c r="C43" s="216">
        <v>120827.38</v>
      </c>
      <c r="D43" s="216">
        <v>157105.35999999999</v>
      </c>
      <c r="E43" s="216">
        <v>129118.24</v>
      </c>
      <c r="F43" s="216">
        <v>178937.59</v>
      </c>
      <c r="G43" s="216">
        <v>206073.19</v>
      </c>
      <c r="H43" s="216">
        <v>249015.4</v>
      </c>
      <c r="I43" s="216">
        <v>298365.03999999998</v>
      </c>
      <c r="J43" s="216">
        <v>415090.49</v>
      </c>
      <c r="K43" s="216">
        <v>474330.58</v>
      </c>
      <c r="L43" s="216">
        <v>547980.44999999995</v>
      </c>
      <c r="M43" s="216">
        <v>549367.69999999995</v>
      </c>
      <c r="N43" s="216">
        <v>681207.65</v>
      </c>
      <c r="O43" s="216">
        <v>718768.39099999995</v>
      </c>
      <c r="P43" s="216">
        <v>891662.46799999999</v>
      </c>
      <c r="Q43" s="216">
        <v>982478.96</v>
      </c>
      <c r="R43" s="216">
        <v>977667.94</v>
      </c>
      <c r="S43" s="216">
        <v>905697.77</v>
      </c>
      <c r="T43" s="216">
        <v>920545.26</v>
      </c>
      <c r="U43" s="216">
        <v>1067690.8</v>
      </c>
      <c r="V43" s="216">
        <v>1092460.1200000001</v>
      </c>
      <c r="W43" s="216">
        <v>1147719.8</v>
      </c>
      <c r="X43" s="216">
        <v>1604529.8</v>
      </c>
      <c r="Y43" s="216">
        <v>1608566.2</v>
      </c>
      <c r="Z43" s="216">
        <v>1828100.23</v>
      </c>
      <c r="AA43" s="216">
        <v>2063341</v>
      </c>
      <c r="AB43" s="216">
        <v>2054475</v>
      </c>
      <c r="AC43" s="216">
        <v>2174907</v>
      </c>
    </row>
    <row r="44" spans="2:29">
      <c r="B44" s="92" t="s">
        <v>150</v>
      </c>
      <c r="C44" s="219">
        <v>296828.03999999998</v>
      </c>
      <c r="D44" s="219">
        <v>305644.09000000003</v>
      </c>
      <c r="E44" s="219">
        <v>302753.77</v>
      </c>
      <c r="F44" s="219">
        <v>347985.45</v>
      </c>
      <c r="G44" s="219">
        <v>375128.81</v>
      </c>
      <c r="H44" s="219">
        <v>385322.57</v>
      </c>
      <c r="I44" s="219">
        <v>376073.38</v>
      </c>
      <c r="J44" s="219">
        <v>411588.41</v>
      </c>
      <c r="K44" s="219">
        <v>457532.27</v>
      </c>
      <c r="L44" s="219">
        <v>571878.99</v>
      </c>
      <c r="M44" s="219">
        <v>582558.48</v>
      </c>
      <c r="N44" s="219">
        <v>598620.91</v>
      </c>
      <c r="O44" s="219">
        <v>647543.51</v>
      </c>
      <c r="P44" s="219">
        <v>660657.4</v>
      </c>
      <c r="Q44" s="219">
        <v>728625.44099999999</v>
      </c>
      <c r="R44" s="219">
        <v>689803.72</v>
      </c>
      <c r="S44" s="219">
        <v>733488.37</v>
      </c>
      <c r="T44" s="219">
        <v>729716.08</v>
      </c>
      <c r="U44" s="219">
        <v>737164.9</v>
      </c>
      <c r="V44" s="219">
        <v>784366.03</v>
      </c>
      <c r="W44" s="219">
        <v>646817.55000000005</v>
      </c>
      <c r="X44" s="219">
        <v>825212.61</v>
      </c>
      <c r="Y44" s="219">
        <v>756596.49</v>
      </c>
      <c r="Z44" s="219">
        <v>792549.06</v>
      </c>
      <c r="AA44" s="219">
        <v>916122.44</v>
      </c>
      <c r="AB44" s="219">
        <v>794394</v>
      </c>
      <c r="AC44" s="219">
        <v>671090</v>
      </c>
    </row>
    <row r="45" spans="2:29">
      <c r="B45" s="67"/>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row>
    <row r="46" spans="2:29">
      <c r="B46" s="67" t="s">
        <v>161</v>
      </c>
      <c r="C46" s="45">
        <f>SUM(C47:C52)</f>
        <v>100</v>
      </c>
      <c r="D46" s="45">
        <f t="shared" ref="D46:AC46" si="21">SUM(D47:D52)</f>
        <v>100.00000000000001</v>
      </c>
      <c r="E46" s="45">
        <f t="shared" si="21"/>
        <v>99.999999999999986</v>
      </c>
      <c r="F46" s="45">
        <f t="shared" si="21"/>
        <v>99.999999999999986</v>
      </c>
      <c r="G46" s="45">
        <f t="shared" si="21"/>
        <v>100</v>
      </c>
      <c r="H46" s="45">
        <f t="shared" si="21"/>
        <v>100.00999999999999</v>
      </c>
      <c r="I46" s="45">
        <f t="shared" si="21"/>
        <v>100</v>
      </c>
      <c r="J46" s="45">
        <f t="shared" si="21"/>
        <v>99.990000000000009</v>
      </c>
      <c r="K46" s="45">
        <f t="shared" si="21"/>
        <v>99.999999999999986</v>
      </c>
      <c r="L46" s="45">
        <f t="shared" si="21"/>
        <v>100</v>
      </c>
      <c r="M46" s="45">
        <f t="shared" si="21"/>
        <v>100</v>
      </c>
      <c r="N46" s="45">
        <f t="shared" si="21"/>
        <v>99.999999999999986</v>
      </c>
      <c r="O46" s="45">
        <f t="shared" si="21"/>
        <v>100</v>
      </c>
      <c r="P46" s="45">
        <f t="shared" si="21"/>
        <v>100.00999999999999</v>
      </c>
      <c r="Q46" s="45">
        <f t="shared" si="21"/>
        <v>100</v>
      </c>
      <c r="R46" s="45">
        <f t="shared" si="21"/>
        <v>100.00999999999999</v>
      </c>
      <c r="S46" s="45">
        <f t="shared" si="21"/>
        <v>100</v>
      </c>
      <c r="T46" s="45">
        <f t="shared" si="21"/>
        <v>99.999999999999986</v>
      </c>
      <c r="U46" s="45">
        <f t="shared" si="21"/>
        <v>99.990000000000009</v>
      </c>
      <c r="V46" s="45">
        <f t="shared" si="21"/>
        <v>100.00000000000001</v>
      </c>
      <c r="W46" s="45">
        <f t="shared" si="21"/>
        <v>100</v>
      </c>
      <c r="X46" s="45">
        <f t="shared" si="21"/>
        <v>99.999999999999986</v>
      </c>
      <c r="Y46" s="45">
        <f t="shared" si="21"/>
        <v>100</v>
      </c>
      <c r="Z46" s="82">
        <f t="shared" si="21"/>
        <v>99.99</v>
      </c>
      <c r="AA46" s="82">
        <f t="shared" si="21"/>
        <v>100.01</v>
      </c>
      <c r="AB46" s="82">
        <f t="shared" si="21"/>
        <v>100</v>
      </c>
      <c r="AC46" s="82">
        <f t="shared" si="21"/>
        <v>100</v>
      </c>
    </row>
    <row r="47" spans="2:29">
      <c r="B47" s="66" t="s">
        <v>120</v>
      </c>
      <c r="C47" s="247">
        <f>(C39/$C$38)*100</f>
        <v>33.037780000027062</v>
      </c>
      <c r="D47" s="247">
        <f>(D39/$D$38)*100</f>
        <v>30.604672743793245</v>
      </c>
      <c r="E47" s="247">
        <v>28.31</v>
      </c>
      <c r="F47" s="247">
        <v>27.14</v>
      </c>
      <c r="G47" s="247">
        <v>23.77</v>
      </c>
      <c r="H47" s="247">
        <v>21.64</v>
      </c>
      <c r="I47" s="247">
        <v>19.29</v>
      </c>
      <c r="J47" s="247">
        <v>15.67</v>
      </c>
      <c r="K47" s="247">
        <v>16.05</v>
      </c>
      <c r="L47" s="247">
        <v>13.45</v>
      </c>
      <c r="M47" s="247">
        <v>12.97</v>
      </c>
      <c r="N47" s="247">
        <f>(N39/$N$38)*100</f>
        <v>12.186341109340205</v>
      </c>
      <c r="O47" s="247">
        <v>11.55</v>
      </c>
      <c r="P47" s="247">
        <v>10.06</v>
      </c>
      <c r="Q47" s="247">
        <v>9.99</v>
      </c>
      <c r="R47" s="247">
        <v>11.21</v>
      </c>
      <c r="S47" s="247">
        <f>(S39/$S$38)*100</f>
        <v>11.855792255260038</v>
      </c>
      <c r="T47" s="247">
        <v>10.82</v>
      </c>
      <c r="U47" s="247">
        <v>10.26</v>
      </c>
      <c r="V47" s="247">
        <v>9.7799999999999994</v>
      </c>
      <c r="W47" s="247">
        <v>10.44</v>
      </c>
      <c r="X47" s="247">
        <f>(X39/$X$38)*100</f>
        <v>8.3949704219496244</v>
      </c>
      <c r="Y47" s="247">
        <v>8.31</v>
      </c>
      <c r="Z47" s="220">
        <v>7.59</v>
      </c>
      <c r="AA47" s="220">
        <v>5.73</v>
      </c>
      <c r="AB47" s="220">
        <f>(AB39/$AB$38)*100</f>
        <v>5.8841727989528341</v>
      </c>
      <c r="AC47" s="247">
        <f>(AC39/$AC$38)*100</f>
        <v>7.0181574488603502</v>
      </c>
    </row>
    <row r="48" spans="2:29">
      <c r="B48" s="66" t="s">
        <v>121</v>
      </c>
      <c r="C48" s="247">
        <f t="shared" ref="C48:C52" si="22">(C40/$C$38)*100</f>
        <v>37.867216070785013</v>
      </c>
      <c r="D48" s="247">
        <f t="shared" ref="D48:D52" si="23">(D40/$D$38)*100</f>
        <v>38.699634990715687</v>
      </c>
      <c r="E48" s="247">
        <v>39.869999999999997</v>
      </c>
      <c r="F48" s="247">
        <v>38.43</v>
      </c>
      <c r="G48" s="247">
        <v>39.299999999999997</v>
      </c>
      <c r="H48" s="247">
        <v>40.229999999999997</v>
      </c>
      <c r="I48" s="247">
        <v>40.53</v>
      </c>
      <c r="J48" s="247">
        <v>39.1</v>
      </c>
      <c r="K48" s="247">
        <v>36.729999999999997</v>
      </c>
      <c r="L48" s="247">
        <v>35.9</v>
      </c>
      <c r="M48" s="247">
        <v>37</v>
      </c>
      <c r="N48" s="247">
        <f t="shared" ref="N48:N52" si="24">(N40/$N$38)*100</f>
        <v>36.192823328377045</v>
      </c>
      <c r="O48" s="247">
        <v>33.479999999999997</v>
      </c>
      <c r="P48" s="247">
        <v>31.16</v>
      </c>
      <c r="Q48" s="247">
        <v>28.92</v>
      </c>
      <c r="R48" s="247">
        <v>27.19</v>
      </c>
      <c r="S48" s="247">
        <f t="shared" ref="S48:S52" si="25">(S40/$S$38)*100</f>
        <v>30.030395637036744</v>
      </c>
      <c r="T48" s="247">
        <v>29.15</v>
      </c>
      <c r="U48" s="247">
        <v>27.44</v>
      </c>
      <c r="V48" s="247">
        <v>27.53</v>
      </c>
      <c r="W48" s="247">
        <v>25.43</v>
      </c>
      <c r="X48" s="247">
        <f t="shared" ref="X48:X52" si="26">(X40/$X$38)*100</f>
        <v>21.646409446237051</v>
      </c>
      <c r="Y48" s="247">
        <v>19.440000000000001</v>
      </c>
      <c r="Z48" s="220">
        <v>18.04</v>
      </c>
      <c r="AA48" s="220">
        <v>15.92</v>
      </c>
      <c r="AB48" s="220">
        <f t="shared" ref="AB48:AB52" si="27">(AB40/$AB$38)*100</f>
        <v>15.077450101174955</v>
      </c>
      <c r="AC48" s="247">
        <f t="shared" ref="AC48:AC51" si="28">(AC40/$AC$38)*100</f>
        <v>13.666846001604615</v>
      </c>
    </row>
    <row r="49" spans="2:29">
      <c r="B49" s="66" t="s">
        <v>122</v>
      </c>
      <c r="C49" s="247">
        <f t="shared" si="22"/>
        <v>12.471663038096679</v>
      </c>
      <c r="D49" s="247">
        <f t="shared" si="23"/>
        <v>13.924912363153814</v>
      </c>
      <c r="E49" s="247">
        <v>14.23</v>
      </c>
      <c r="F49" s="247">
        <v>15.13</v>
      </c>
      <c r="G49" s="247">
        <v>16.28</v>
      </c>
      <c r="H49" s="247">
        <v>17.11</v>
      </c>
      <c r="I49" s="247">
        <v>18.48</v>
      </c>
      <c r="J49" s="247">
        <v>20.96</v>
      </c>
      <c r="K49" s="247">
        <v>22.57</v>
      </c>
      <c r="L49" s="247">
        <v>21.83</v>
      </c>
      <c r="M49" s="247">
        <v>21.66</v>
      </c>
      <c r="N49" s="247">
        <f t="shared" si="24"/>
        <v>21.71986869976223</v>
      </c>
      <c r="O49" s="247">
        <v>23.64</v>
      </c>
      <c r="P49" s="247">
        <v>24.95</v>
      </c>
      <c r="Q49" s="247">
        <v>24.59</v>
      </c>
      <c r="R49" s="247">
        <v>23.77</v>
      </c>
      <c r="S49" s="247">
        <f t="shared" si="25"/>
        <v>21.946430000987142</v>
      </c>
      <c r="T49" s="247">
        <v>23.27</v>
      </c>
      <c r="U49" s="247">
        <v>23.71</v>
      </c>
      <c r="V49" s="247">
        <v>22.53</v>
      </c>
      <c r="W49" s="247">
        <v>23.78</v>
      </c>
      <c r="X49" s="247">
        <f t="shared" si="26"/>
        <v>23.55244606288684</v>
      </c>
      <c r="Y49" s="247">
        <v>24.39</v>
      </c>
      <c r="Z49" s="220">
        <v>21.91</v>
      </c>
      <c r="AA49" s="220">
        <v>22.29</v>
      </c>
      <c r="AB49" s="220">
        <f t="shared" si="27"/>
        <v>24.127378957680495</v>
      </c>
      <c r="AC49" s="247">
        <f t="shared" si="28"/>
        <v>22.218245967598381</v>
      </c>
    </row>
    <row r="50" spans="2:29">
      <c r="B50" s="66" t="s">
        <v>123</v>
      </c>
      <c r="C50" s="247">
        <f t="shared" si="22"/>
        <v>4.146887482816795</v>
      </c>
      <c r="D50" s="247">
        <f t="shared" si="23"/>
        <v>4.3586722766398465</v>
      </c>
      <c r="E50" s="247">
        <v>5.55</v>
      </c>
      <c r="F50" s="247">
        <v>6.18</v>
      </c>
      <c r="G50" s="247">
        <v>6.92</v>
      </c>
      <c r="H50" s="247">
        <v>6.28</v>
      </c>
      <c r="I50" s="247">
        <v>7.17</v>
      </c>
      <c r="J50" s="247">
        <v>8.8699999999999992</v>
      </c>
      <c r="K50" s="247">
        <v>8.5399999999999991</v>
      </c>
      <c r="L50" s="247">
        <v>9.61</v>
      </c>
      <c r="M50" s="247">
        <v>10.16</v>
      </c>
      <c r="N50" s="247">
        <f t="shared" si="24"/>
        <v>10.289518419021295</v>
      </c>
      <c r="O50" s="247">
        <v>11.22</v>
      </c>
      <c r="P50" s="247">
        <v>12.39</v>
      </c>
      <c r="Q50" s="247">
        <v>12.07</v>
      </c>
      <c r="R50" s="247">
        <v>12.75</v>
      </c>
      <c r="S50" s="247">
        <f t="shared" si="25"/>
        <v>12.087982240828245</v>
      </c>
      <c r="T50" s="247">
        <v>12.47</v>
      </c>
      <c r="U50" s="247">
        <v>12.84</v>
      </c>
      <c r="V50" s="247">
        <v>13.21</v>
      </c>
      <c r="W50" s="247">
        <v>15.49</v>
      </c>
      <c r="X50" s="247">
        <f t="shared" si="26"/>
        <v>14.388915400803612</v>
      </c>
      <c r="Y50" s="247">
        <v>15.94</v>
      </c>
      <c r="Z50" s="220">
        <v>17.57</v>
      </c>
      <c r="AA50" s="220">
        <v>17.57</v>
      </c>
      <c r="AB50" s="220">
        <f t="shared" si="27"/>
        <v>18.033542552508454</v>
      </c>
      <c r="AC50" s="247">
        <f t="shared" si="28"/>
        <v>16.568426437026808</v>
      </c>
    </row>
    <row r="51" spans="2:29">
      <c r="B51" s="66" t="s">
        <v>124</v>
      </c>
      <c r="C51" s="247">
        <f t="shared" si="22"/>
        <v>3.6094280232586753</v>
      </c>
      <c r="D51" s="247">
        <f t="shared" si="23"/>
        <v>4.2139620844367007</v>
      </c>
      <c r="E51" s="247">
        <v>3.6</v>
      </c>
      <c r="F51" s="247">
        <v>4.46</v>
      </c>
      <c r="G51" s="247">
        <v>4.87</v>
      </c>
      <c r="H51" s="247">
        <v>5.79</v>
      </c>
      <c r="I51" s="247">
        <v>6.43</v>
      </c>
      <c r="J51" s="247">
        <v>7.73</v>
      </c>
      <c r="K51" s="247">
        <v>8.1999999999999993</v>
      </c>
      <c r="L51" s="247">
        <v>9.4</v>
      </c>
      <c r="M51" s="247">
        <v>8.84</v>
      </c>
      <c r="N51" s="247">
        <f t="shared" si="24"/>
        <v>10.438483031893162</v>
      </c>
      <c r="O51" s="247">
        <v>10.58</v>
      </c>
      <c r="P51" s="247">
        <v>12.32</v>
      </c>
      <c r="Q51" s="247">
        <v>14.03</v>
      </c>
      <c r="R51" s="247">
        <v>14.71</v>
      </c>
      <c r="S51" s="247">
        <f t="shared" si="25"/>
        <v>13.30456513100636</v>
      </c>
      <c r="T51" s="247">
        <v>13.55</v>
      </c>
      <c r="U51" s="247">
        <v>15.23</v>
      </c>
      <c r="V51" s="247">
        <v>15.69</v>
      </c>
      <c r="W51" s="247">
        <v>15.9</v>
      </c>
      <c r="X51" s="247">
        <f t="shared" si="26"/>
        <v>21.14324771048938</v>
      </c>
      <c r="Y51" s="247">
        <v>21.71</v>
      </c>
      <c r="Z51" s="220">
        <v>24.33</v>
      </c>
      <c r="AA51" s="220">
        <v>26.66</v>
      </c>
      <c r="AB51" s="220">
        <f t="shared" si="27"/>
        <v>26.594346940001284</v>
      </c>
      <c r="AC51" s="247">
        <f t="shared" si="28"/>
        <v>30.971689668342389</v>
      </c>
    </row>
    <row r="52" spans="2:29">
      <c r="B52" s="92" t="s">
        <v>150</v>
      </c>
      <c r="C52" s="247">
        <f t="shared" si="22"/>
        <v>8.8670253850157721</v>
      </c>
      <c r="D52" s="247">
        <f t="shared" si="23"/>
        <v>8.1981455412607112</v>
      </c>
      <c r="E52" s="20">
        <v>8.44</v>
      </c>
      <c r="F52" s="20">
        <v>8.66</v>
      </c>
      <c r="G52" s="20">
        <v>8.86</v>
      </c>
      <c r="H52" s="20">
        <v>8.9600000000000009</v>
      </c>
      <c r="I52" s="20">
        <v>8.1</v>
      </c>
      <c r="J52" s="20">
        <v>7.66</v>
      </c>
      <c r="K52" s="20">
        <v>7.91</v>
      </c>
      <c r="L52" s="20">
        <v>9.81</v>
      </c>
      <c r="M52" s="20">
        <v>9.3699999999999992</v>
      </c>
      <c r="N52" s="247">
        <f t="shared" si="24"/>
        <v>9.1729654116060555</v>
      </c>
      <c r="O52" s="20">
        <v>9.5299999999999994</v>
      </c>
      <c r="P52" s="20">
        <v>9.1300000000000008</v>
      </c>
      <c r="Q52" s="20">
        <v>10.4</v>
      </c>
      <c r="R52" s="20">
        <v>10.38</v>
      </c>
      <c r="S52" s="247">
        <f t="shared" si="25"/>
        <v>10.774834734881473</v>
      </c>
      <c r="T52" s="20">
        <v>10.74</v>
      </c>
      <c r="U52" s="20">
        <v>10.51</v>
      </c>
      <c r="V52" s="20">
        <v>11.26</v>
      </c>
      <c r="W52" s="20">
        <v>8.9600000000000009</v>
      </c>
      <c r="X52" s="247">
        <f t="shared" si="26"/>
        <v>10.874010957633486</v>
      </c>
      <c r="Y52" s="20">
        <v>10.210000000000001</v>
      </c>
      <c r="Z52" s="20">
        <v>10.55</v>
      </c>
      <c r="AA52" s="20">
        <v>11.84</v>
      </c>
      <c r="AB52" s="220">
        <f t="shared" si="27"/>
        <v>10.283108649681976</v>
      </c>
      <c r="AC52" s="247">
        <f>(AC44/$AC$38)*100</f>
        <v>9.5566344765674547</v>
      </c>
    </row>
    <row r="53" spans="2:29">
      <c r="B53" s="9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2:29">
      <c r="B54" s="67" t="s">
        <v>125</v>
      </c>
      <c r="C54" s="250">
        <v>13152.979807350701</v>
      </c>
      <c r="D54" s="250">
        <v>14251.126640641491</v>
      </c>
      <c r="E54" s="250">
        <v>14764.954655341799</v>
      </c>
      <c r="F54" s="250">
        <v>15210.930515394886</v>
      </c>
      <c r="G54" s="250">
        <v>16126.344058238357</v>
      </c>
      <c r="H54" s="250">
        <v>16735.999273166384</v>
      </c>
      <c r="I54" s="250">
        <v>17039.143171366042</v>
      </c>
      <c r="J54" s="250">
        <v>19149.294970915616</v>
      </c>
      <c r="K54" s="250">
        <v>19612.607314489902</v>
      </c>
      <c r="L54" s="250">
        <v>20590.678630049744</v>
      </c>
      <c r="M54" s="250">
        <v>19865.463183143205</v>
      </c>
      <c r="N54" s="250">
        <v>20928.436376078189</v>
      </c>
      <c r="O54" s="250">
        <v>21400.35542929867</v>
      </c>
      <c r="P54" s="250">
        <v>22862.205189496493</v>
      </c>
      <c r="Q54" s="250">
        <v>23055.519002079993</v>
      </c>
      <c r="R54" s="250">
        <v>23847.401579995152</v>
      </c>
      <c r="S54" s="250">
        <v>22723.959163671305</v>
      </c>
      <c r="T54" s="250">
        <v>23263.123352129314</v>
      </c>
      <c r="U54" s="250">
        <v>24085.902661125667</v>
      </c>
      <c r="V54" s="250">
        <v>24192.591408382261</v>
      </c>
      <c r="W54" s="250">
        <v>24028.380847159722</v>
      </c>
      <c r="X54" s="250">
        <v>28620.90784156854</v>
      </c>
      <c r="Y54" s="250">
        <v>29993.609809532198</v>
      </c>
      <c r="Z54" s="68">
        <v>32807.653042712795</v>
      </c>
      <c r="AA54" s="68">
        <v>31813.279999999999</v>
      </c>
      <c r="AB54" s="68">
        <v>32104.799999999999</v>
      </c>
      <c r="AC54" s="68">
        <v>34420.83</v>
      </c>
    </row>
    <row r="55" spans="2:29">
      <c r="B55" s="66"/>
      <c r="C55" s="26"/>
      <c r="D55" s="17"/>
      <c r="E55" s="17"/>
      <c r="F55" s="17"/>
      <c r="G55" s="17"/>
      <c r="H55" s="17"/>
      <c r="I55" s="217"/>
      <c r="J55" s="83"/>
      <c r="K55" s="44"/>
      <c r="L55" s="22"/>
      <c r="M55" s="22"/>
      <c r="N55" s="22"/>
      <c r="O55" s="22"/>
      <c r="P55" s="22"/>
      <c r="Q55" s="217"/>
      <c r="R55" s="83"/>
      <c r="S55" s="45"/>
      <c r="T55" s="20"/>
      <c r="U55" s="20"/>
      <c r="V55" s="20"/>
      <c r="W55" s="20"/>
      <c r="X55" s="20"/>
      <c r="Y55" s="20"/>
      <c r="Z55" s="222"/>
      <c r="AA55" s="222"/>
      <c r="AB55" s="222"/>
      <c r="AC55" s="222"/>
    </row>
    <row r="56" spans="2:29">
      <c r="B56" s="67" t="s">
        <v>156</v>
      </c>
      <c r="C56" s="250">
        <f>SUM(C57:C61)</f>
        <v>3347549.21</v>
      </c>
      <c r="D56" s="250">
        <f t="shared" ref="D56:AB56" si="29">SUM(D57:D61)</f>
        <v>3728210.1590000005</v>
      </c>
      <c r="E56" s="250">
        <f t="shared" si="29"/>
        <v>3586938.33</v>
      </c>
      <c r="F56" s="250">
        <f t="shared" si="29"/>
        <v>4016075.7800000003</v>
      </c>
      <c r="G56" s="250">
        <f t="shared" si="29"/>
        <v>4235717.16</v>
      </c>
      <c r="H56" s="250">
        <f t="shared" si="29"/>
        <v>4302158.75</v>
      </c>
      <c r="I56" s="250">
        <f t="shared" si="29"/>
        <v>4641932.3899999997</v>
      </c>
      <c r="J56" s="250">
        <f t="shared" si="29"/>
        <v>5370020.4299999997</v>
      </c>
      <c r="K56" s="250">
        <f t="shared" si="29"/>
        <v>5784837.2699999996</v>
      </c>
      <c r="L56" s="250">
        <f t="shared" si="29"/>
        <v>5831974.2999999998</v>
      </c>
      <c r="M56" s="250">
        <f t="shared" si="29"/>
        <v>6216247.6699999999</v>
      </c>
      <c r="N56" s="250">
        <f t="shared" si="29"/>
        <v>6525925.7699999996</v>
      </c>
      <c r="O56" s="250">
        <f t="shared" si="29"/>
        <v>6793324.3799999999</v>
      </c>
      <c r="P56" s="250">
        <f t="shared" si="29"/>
        <v>7237637.5999999996</v>
      </c>
      <c r="Q56" s="250">
        <f t="shared" si="29"/>
        <v>7004458.7199999997</v>
      </c>
      <c r="R56" s="250">
        <f t="shared" si="29"/>
        <v>6648143.7200000007</v>
      </c>
      <c r="S56" s="250">
        <f t="shared" si="29"/>
        <v>6807421.0899999999</v>
      </c>
      <c r="T56" s="250">
        <f t="shared" si="29"/>
        <v>6793444.3400000008</v>
      </c>
      <c r="U56" s="250">
        <f t="shared" si="29"/>
        <v>7011378.2699999996</v>
      </c>
      <c r="V56" s="250">
        <f t="shared" si="29"/>
        <v>6963583.2799999993</v>
      </c>
      <c r="W56" s="250">
        <f t="shared" si="29"/>
        <v>7219638.0900000008</v>
      </c>
      <c r="X56" s="250">
        <f t="shared" si="29"/>
        <v>7588852.2400000002</v>
      </c>
      <c r="Y56" s="250">
        <f t="shared" si="29"/>
        <v>7408616.5489999996</v>
      </c>
      <c r="Z56" s="68">
        <f t="shared" si="29"/>
        <v>7513308.9300000006</v>
      </c>
      <c r="AA56" s="68">
        <f t="shared" si="29"/>
        <v>7740454.9909999995</v>
      </c>
      <c r="AB56" s="68">
        <f t="shared" si="29"/>
        <v>7725232</v>
      </c>
      <c r="AC56" s="68">
        <f>SUM(AC57:AC61)</f>
        <v>7022242</v>
      </c>
    </row>
    <row r="57" spans="2:29">
      <c r="B57" s="66" t="s">
        <v>126</v>
      </c>
      <c r="C57" s="251">
        <v>746875.07</v>
      </c>
      <c r="D57" s="251">
        <v>782276.98</v>
      </c>
      <c r="E57" s="251">
        <v>826304.86899999995</v>
      </c>
      <c r="F57" s="251">
        <v>872795.43</v>
      </c>
      <c r="G57" s="251">
        <v>1016284.6</v>
      </c>
      <c r="H57" s="251">
        <v>1068487.25</v>
      </c>
      <c r="I57" s="251">
        <v>1006269.7</v>
      </c>
      <c r="J57" s="251">
        <v>1144711.1000000001</v>
      </c>
      <c r="K57" s="251">
        <v>1285232.47</v>
      </c>
      <c r="L57" s="251">
        <v>1372043</v>
      </c>
      <c r="M57" s="251">
        <v>1585238</v>
      </c>
      <c r="N57" s="251">
        <v>1584052.7</v>
      </c>
      <c r="O57" s="251">
        <v>1747741.2</v>
      </c>
      <c r="P57" s="251">
        <v>1855662.5</v>
      </c>
      <c r="Q57" s="251">
        <v>1841281.4</v>
      </c>
      <c r="R57" s="251">
        <v>1664687.5</v>
      </c>
      <c r="S57" s="251">
        <v>1871740.61</v>
      </c>
      <c r="T57" s="251">
        <v>4062586.55</v>
      </c>
      <c r="U57" s="251">
        <v>4063507.8</v>
      </c>
      <c r="V57" s="251">
        <v>4121453.3</v>
      </c>
      <c r="W57" s="251">
        <v>4200997</v>
      </c>
      <c r="X57" s="251">
        <v>4392128</v>
      </c>
      <c r="Y57" s="251">
        <v>4181453.8</v>
      </c>
      <c r="Z57" s="216">
        <v>4308048.2</v>
      </c>
      <c r="AA57" s="216">
        <v>4407395.5999999996</v>
      </c>
      <c r="AB57" s="216">
        <v>4347569</v>
      </c>
      <c r="AC57" s="216">
        <v>4083779</v>
      </c>
    </row>
    <row r="58" spans="2:29">
      <c r="B58" s="66" t="s">
        <v>127</v>
      </c>
      <c r="C58" s="251">
        <v>508765.36</v>
      </c>
      <c r="D58" s="251">
        <v>573651.85</v>
      </c>
      <c r="E58" s="251">
        <v>515720.07</v>
      </c>
      <c r="F58" s="251">
        <v>534608.99</v>
      </c>
      <c r="G58" s="251">
        <v>601971.53</v>
      </c>
      <c r="H58" s="251">
        <v>665703.37</v>
      </c>
      <c r="I58" s="251">
        <v>694233.95</v>
      </c>
      <c r="J58" s="251">
        <v>706578.89</v>
      </c>
      <c r="K58" s="251">
        <v>776284.76</v>
      </c>
      <c r="L58" s="251">
        <v>816131.07</v>
      </c>
      <c r="M58" s="251">
        <v>757410.38</v>
      </c>
      <c r="N58" s="251">
        <v>929741.45</v>
      </c>
      <c r="O58" s="251">
        <v>785885.31</v>
      </c>
      <c r="P58" s="251">
        <v>963459.97</v>
      </c>
      <c r="Q58" s="251">
        <v>894073.75</v>
      </c>
      <c r="R58" s="251">
        <v>771875.74</v>
      </c>
      <c r="S58" s="251">
        <v>791051.85</v>
      </c>
      <c r="T58" s="251">
        <v>683882.49</v>
      </c>
      <c r="U58" s="251">
        <v>844073.72</v>
      </c>
      <c r="V58" s="251">
        <v>758585.99</v>
      </c>
      <c r="W58" s="251">
        <v>794126.07</v>
      </c>
      <c r="X58" s="251">
        <v>927447.5</v>
      </c>
      <c r="Y58" s="251">
        <v>860361.57900000003</v>
      </c>
      <c r="Z58" s="216">
        <v>929337.58</v>
      </c>
      <c r="AA58" s="216">
        <v>898102.33100000001</v>
      </c>
      <c r="AB58" s="216">
        <v>948287</v>
      </c>
      <c r="AC58" s="216">
        <v>708537</v>
      </c>
    </row>
    <row r="59" spans="2:29">
      <c r="B59" s="66" t="s">
        <v>128</v>
      </c>
      <c r="C59" s="251">
        <v>126784.16</v>
      </c>
      <c r="D59" s="251">
        <v>209382.82</v>
      </c>
      <c r="E59" s="251">
        <v>154975.00099999999</v>
      </c>
      <c r="F59" s="251">
        <v>140837.44</v>
      </c>
      <c r="G59" s="251">
        <v>198988.73</v>
      </c>
      <c r="H59" s="251">
        <v>183660.09</v>
      </c>
      <c r="I59" s="251">
        <v>168283.94</v>
      </c>
      <c r="J59" s="251">
        <v>230200.4</v>
      </c>
      <c r="K59" s="251">
        <v>218211.18</v>
      </c>
      <c r="L59" s="251">
        <v>223980.53</v>
      </c>
      <c r="M59" s="251">
        <v>268926.78999999998</v>
      </c>
      <c r="N59" s="251">
        <v>268162.02</v>
      </c>
      <c r="O59" s="251">
        <v>258119.97</v>
      </c>
      <c r="P59" s="251">
        <v>267232.13</v>
      </c>
      <c r="Q59" s="251">
        <v>274253.17</v>
      </c>
      <c r="R59" s="251">
        <v>307946.48</v>
      </c>
      <c r="S59" s="251">
        <v>237156.89</v>
      </c>
      <c r="T59" s="251">
        <v>265547.95</v>
      </c>
      <c r="U59" s="251">
        <v>250056.67</v>
      </c>
      <c r="V59" s="251">
        <v>237517.81</v>
      </c>
      <c r="W59" s="251">
        <v>316854.90000000002</v>
      </c>
      <c r="X59" s="251">
        <v>256721.07</v>
      </c>
      <c r="Y59" s="251">
        <v>284175.46000000002</v>
      </c>
      <c r="Z59" s="216">
        <v>325954.46000000002</v>
      </c>
      <c r="AA59" s="216">
        <v>325522.09000000003</v>
      </c>
      <c r="AB59" s="216">
        <v>332391</v>
      </c>
      <c r="AC59" s="216">
        <v>325163</v>
      </c>
    </row>
    <row r="60" spans="2:29">
      <c r="B60" s="66" t="s">
        <v>129</v>
      </c>
      <c r="C60" s="251">
        <v>706830.02</v>
      </c>
      <c r="D60" s="251">
        <v>748393.40899999999</v>
      </c>
      <c r="E60" s="251">
        <v>728124.29</v>
      </c>
      <c r="F60" s="251">
        <v>852399.72</v>
      </c>
      <c r="G60" s="251">
        <v>893418.8</v>
      </c>
      <c r="H60" s="251">
        <v>953075.49</v>
      </c>
      <c r="I60" s="251">
        <v>1013320.8</v>
      </c>
      <c r="J60" s="251">
        <v>1186229.7</v>
      </c>
      <c r="K60" s="251">
        <v>1265396.3</v>
      </c>
      <c r="L60" s="251">
        <v>1230690.5</v>
      </c>
      <c r="M60" s="251">
        <v>1300933.8</v>
      </c>
      <c r="N60" s="251">
        <v>1310306.2</v>
      </c>
      <c r="O60" s="251">
        <v>1412531.9</v>
      </c>
      <c r="P60" s="251">
        <v>1533105.6</v>
      </c>
      <c r="Q60" s="251">
        <v>1357503.9</v>
      </c>
      <c r="R60" s="251">
        <v>1434031.3</v>
      </c>
      <c r="S60" s="251">
        <v>1573984.74</v>
      </c>
      <c r="T60" s="251">
        <v>1500356.4</v>
      </c>
      <c r="U60" s="251">
        <v>1604255</v>
      </c>
      <c r="V60" s="251">
        <v>1575141.6</v>
      </c>
      <c r="W60" s="251">
        <v>1657817</v>
      </c>
      <c r="X60" s="251">
        <v>1720506.69</v>
      </c>
      <c r="Y60" s="251">
        <v>1874744.9</v>
      </c>
      <c r="Z60" s="216">
        <v>1733566.4</v>
      </c>
      <c r="AA60" s="216">
        <v>1854122.6</v>
      </c>
      <c r="AB60" s="216">
        <v>1882320</v>
      </c>
      <c r="AC60" s="216">
        <v>1754685</v>
      </c>
    </row>
    <row r="61" spans="2:29">
      <c r="B61" s="66" t="s">
        <v>148</v>
      </c>
      <c r="C61" s="251">
        <v>1258294.6000000001</v>
      </c>
      <c r="D61" s="251">
        <v>1414505.1</v>
      </c>
      <c r="E61" s="251">
        <v>1361814.1</v>
      </c>
      <c r="F61" s="251">
        <v>1615434.2</v>
      </c>
      <c r="G61" s="251">
        <v>1525053.5</v>
      </c>
      <c r="H61" s="251">
        <v>1431232.55</v>
      </c>
      <c r="I61" s="251">
        <v>1759824</v>
      </c>
      <c r="J61" s="251">
        <v>2102300.34</v>
      </c>
      <c r="K61" s="251">
        <v>2239712.56</v>
      </c>
      <c r="L61" s="251">
        <v>2189129.2000000002</v>
      </c>
      <c r="M61" s="251">
        <v>2303738.7000000002</v>
      </c>
      <c r="N61" s="251">
        <v>2433663.4</v>
      </c>
      <c r="O61" s="251">
        <v>2589046</v>
      </c>
      <c r="P61" s="251">
        <v>2618177.4</v>
      </c>
      <c r="Q61" s="251">
        <v>2637346.5</v>
      </c>
      <c r="R61" s="251">
        <v>2469602.7000000002</v>
      </c>
      <c r="S61" s="251">
        <v>2333487</v>
      </c>
      <c r="T61" s="251">
        <v>281070.95</v>
      </c>
      <c r="U61" s="251">
        <v>249485.08</v>
      </c>
      <c r="V61" s="251">
        <v>270884.58</v>
      </c>
      <c r="W61" s="251">
        <v>249843.12</v>
      </c>
      <c r="X61" s="251">
        <v>292048.98</v>
      </c>
      <c r="Y61" s="251">
        <v>207880.81</v>
      </c>
      <c r="Z61" s="216">
        <v>216402.29</v>
      </c>
      <c r="AA61" s="216">
        <v>255312.37</v>
      </c>
      <c r="AB61" s="216">
        <v>214665</v>
      </c>
      <c r="AC61" s="216">
        <v>150078</v>
      </c>
    </row>
    <row r="62" spans="2:29">
      <c r="B62" s="66"/>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16"/>
      <c r="AA62" s="216"/>
      <c r="AB62" s="216"/>
      <c r="AC62" s="216"/>
    </row>
    <row r="63" spans="2:29">
      <c r="B63" s="67" t="s">
        <v>156</v>
      </c>
      <c r="C63" s="45">
        <f>SUM(C64:C68)</f>
        <v>100</v>
      </c>
      <c r="D63" s="45">
        <f t="shared" ref="D63:AC63" si="30">SUM(D64:D68)</f>
        <v>100</v>
      </c>
      <c r="E63" s="45">
        <f t="shared" si="30"/>
        <v>100.01</v>
      </c>
      <c r="F63" s="45">
        <f t="shared" si="30"/>
        <v>99.99</v>
      </c>
      <c r="G63" s="45">
        <f t="shared" si="30"/>
        <v>99.990000000000009</v>
      </c>
      <c r="H63" s="45">
        <f t="shared" si="30"/>
        <v>100</v>
      </c>
      <c r="I63" s="45">
        <f t="shared" si="30"/>
        <v>100.00999999999999</v>
      </c>
      <c r="J63" s="45">
        <f t="shared" si="30"/>
        <v>100.00999999999999</v>
      </c>
      <c r="K63" s="45">
        <f t="shared" si="30"/>
        <v>100</v>
      </c>
      <c r="L63" s="45">
        <f t="shared" si="30"/>
        <v>100</v>
      </c>
      <c r="M63" s="45">
        <f t="shared" si="30"/>
        <v>100</v>
      </c>
      <c r="N63" s="45">
        <f t="shared" si="30"/>
        <v>100</v>
      </c>
      <c r="O63" s="45">
        <f t="shared" si="30"/>
        <v>100</v>
      </c>
      <c r="P63" s="45">
        <f t="shared" si="30"/>
        <v>99.990000000000009</v>
      </c>
      <c r="Q63" s="45">
        <f t="shared" si="30"/>
        <v>100</v>
      </c>
      <c r="R63" s="45">
        <f t="shared" si="30"/>
        <v>100</v>
      </c>
      <c r="S63" s="45">
        <f t="shared" si="30"/>
        <v>100</v>
      </c>
      <c r="T63" s="45">
        <f t="shared" si="30"/>
        <v>100.01</v>
      </c>
      <c r="U63" s="45">
        <f t="shared" si="30"/>
        <v>100.00999999999999</v>
      </c>
      <c r="V63" s="45">
        <f t="shared" si="30"/>
        <v>100</v>
      </c>
      <c r="W63" s="45">
        <f t="shared" si="30"/>
        <v>99.97</v>
      </c>
      <c r="X63" s="45">
        <f t="shared" si="30"/>
        <v>100</v>
      </c>
      <c r="Y63" s="45">
        <f t="shared" si="30"/>
        <v>100</v>
      </c>
      <c r="Z63" s="82">
        <f t="shared" si="30"/>
        <v>100</v>
      </c>
      <c r="AA63" s="82">
        <f t="shared" si="30"/>
        <v>99.999999999999986</v>
      </c>
      <c r="AB63" s="82">
        <f t="shared" si="30"/>
        <v>99.999999999999986</v>
      </c>
      <c r="AC63" s="82">
        <f t="shared" si="30"/>
        <v>100</v>
      </c>
    </row>
    <row r="64" spans="2:29">
      <c r="B64" s="66" t="s">
        <v>126</v>
      </c>
      <c r="C64" s="252">
        <v>22.31</v>
      </c>
      <c r="D64" s="252">
        <v>20.98</v>
      </c>
      <c r="E64" s="252">
        <v>23.04</v>
      </c>
      <c r="F64" s="252">
        <v>21.73</v>
      </c>
      <c r="G64" s="252">
        <v>23.99</v>
      </c>
      <c r="H64" s="252">
        <v>24.84</v>
      </c>
      <c r="I64" s="252">
        <v>21.68</v>
      </c>
      <c r="J64" s="252">
        <v>21.32</v>
      </c>
      <c r="K64" s="252">
        <v>22.22</v>
      </c>
      <c r="L64" s="252">
        <v>23.53</v>
      </c>
      <c r="M64" s="252">
        <v>25.5</v>
      </c>
      <c r="N64" s="252">
        <v>24.27</v>
      </c>
      <c r="O64" s="252">
        <v>25.73</v>
      </c>
      <c r="P64" s="252">
        <v>25.64</v>
      </c>
      <c r="Q64" s="252">
        <v>26.29</v>
      </c>
      <c r="R64" s="252">
        <v>25.04</v>
      </c>
      <c r="S64" s="252">
        <v>27.5</v>
      </c>
      <c r="T64" s="252">
        <v>59.8</v>
      </c>
      <c r="U64" s="252">
        <v>57.96</v>
      </c>
      <c r="V64" s="252">
        <v>59.19</v>
      </c>
      <c r="W64" s="252">
        <v>58.19</v>
      </c>
      <c r="X64" s="252">
        <v>57.88</v>
      </c>
      <c r="Y64" s="252">
        <v>56.44</v>
      </c>
      <c r="Z64" s="223">
        <v>57.34</v>
      </c>
      <c r="AA64" s="223">
        <v>56.94</v>
      </c>
      <c r="AB64" s="232">
        <f>(AB57/$AB$56)*100</f>
        <v>56.277520209101809</v>
      </c>
      <c r="AC64" s="220">
        <f>(AC57/$AC$56)*100</f>
        <v>58.154916905455558</v>
      </c>
    </row>
    <row r="65" spans="2:29">
      <c r="B65" s="66" t="s">
        <v>127</v>
      </c>
      <c r="C65" s="252">
        <v>15.2</v>
      </c>
      <c r="D65" s="252">
        <v>15.39</v>
      </c>
      <c r="E65" s="252">
        <v>14.38</v>
      </c>
      <c r="F65" s="252">
        <v>13.31</v>
      </c>
      <c r="G65" s="252">
        <v>14.21</v>
      </c>
      <c r="H65" s="252">
        <v>15.47</v>
      </c>
      <c r="I65" s="252">
        <v>14.96</v>
      </c>
      <c r="J65" s="252">
        <v>13.16</v>
      </c>
      <c r="K65" s="252">
        <v>13.42</v>
      </c>
      <c r="L65" s="252">
        <v>13.99</v>
      </c>
      <c r="M65" s="252">
        <v>12.18</v>
      </c>
      <c r="N65" s="252">
        <v>14.25</v>
      </c>
      <c r="O65" s="252">
        <v>11.57</v>
      </c>
      <c r="P65" s="252">
        <v>13.31</v>
      </c>
      <c r="Q65" s="252">
        <v>12.76</v>
      </c>
      <c r="R65" s="252">
        <v>11.61</v>
      </c>
      <c r="S65" s="252">
        <v>11.62</v>
      </c>
      <c r="T65" s="252">
        <v>10.07</v>
      </c>
      <c r="U65" s="252">
        <v>12.04</v>
      </c>
      <c r="V65" s="252">
        <v>10.89</v>
      </c>
      <c r="W65" s="252">
        <v>11</v>
      </c>
      <c r="X65" s="252">
        <v>12.22</v>
      </c>
      <c r="Y65" s="252">
        <v>11.61</v>
      </c>
      <c r="Z65" s="223">
        <v>12.37</v>
      </c>
      <c r="AA65" s="223">
        <v>11.6</v>
      </c>
      <c r="AB65" s="232">
        <f t="shared" ref="AB65:AB68" si="31">(AB58/$AB$56)*100</f>
        <v>12.275191217558255</v>
      </c>
      <c r="AC65" s="220">
        <f t="shared" ref="AC65:AC68" si="32">(AC58/$AC$56)*100</f>
        <v>10.089897215162907</v>
      </c>
    </row>
    <row r="66" spans="2:29">
      <c r="B66" s="66" t="s">
        <v>128</v>
      </c>
      <c r="C66" s="252">
        <v>3.79</v>
      </c>
      <c r="D66" s="252">
        <v>5.62</v>
      </c>
      <c r="E66" s="252">
        <v>4.32</v>
      </c>
      <c r="F66" s="252">
        <v>3.51</v>
      </c>
      <c r="G66" s="252">
        <v>4.7</v>
      </c>
      <c r="H66" s="252">
        <v>4.2699999999999996</v>
      </c>
      <c r="I66" s="252">
        <v>3.63</v>
      </c>
      <c r="J66" s="252">
        <v>4.29</v>
      </c>
      <c r="K66" s="252">
        <v>3.77</v>
      </c>
      <c r="L66" s="252">
        <v>3.84</v>
      </c>
      <c r="M66" s="252">
        <v>4.33</v>
      </c>
      <c r="N66" s="252">
        <v>4.1100000000000003</v>
      </c>
      <c r="O66" s="252">
        <v>3.8</v>
      </c>
      <c r="P66" s="252">
        <v>3.69</v>
      </c>
      <c r="Q66" s="252">
        <v>3.92</v>
      </c>
      <c r="R66" s="252">
        <v>4.63</v>
      </c>
      <c r="S66" s="252">
        <v>3.48</v>
      </c>
      <c r="T66" s="252">
        <v>3.91</v>
      </c>
      <c r="U66" s="252">
        <v>3.57</v>
      </c>
      <c r="V66" s="252">
        <v>3.41</v>
      </c>
      <c r="W66" s="252">
        <v>4.3899999999999997</v>
      </c>
      <c r="X66" s="252">
        <v>3.38</v>
      </c>
      <c r="Y66" s="252">
        <v>3.84</v>
      </c>
      <c r="Z66" s="223">
        <v>4.34</v>
      </c>
      <c r="AA66" s="223">
        <v>4.21</v>
      </c>
      <c r="AB66" s="232">
        <f t="shared" si="31"/>
        <v>4.3026668972530535</v>
      </c>
      <c r="AC66" s="220">
        <f t="shared" si="32"/>
        <v>4.6304727179724079</v>
      </c>
    </row>
    <row r="67" spans="2:29">
      <c r="B67" s="66" t="s">
        <v>129</v>
      </c>
      <c r="C67" s="252">
        <v>21.11</v>
      </c>
      <c r="D67" s="252">
        <v>20.07</v>
      </c>
      <c r="E67" s="252">
        <v>20.3</v>
      </c>
      <c r="F67" s="252">
        <v>21.22</v>
      </c>
      <c r="G67" s="252">
        <v>21.09</v>
      </c>
      <c r="H67" s="252">
        <v>22.15</v>
      </c>
      <c r="I67" s="252">
        <v>21.83</v>
      </c>
      <c r="J67" s="252">
        <v>22.09</v>
      </c>
      <c r="K67" s="252">
        <v>21.87</v>
      </c>
      <c r="L67" s="252">
        <v>21.1</v>
      </c>
      <c r="M67" s="252">
        <v>20.93</v>
      </c>
      <c r="N67" s="252">
        <v>20.079999999999998</v>
      </c>
      <c r="O67" s="252">
        <v>20.79</v>
      </c>
      <c r="P67" s="252">
        <v>21.18</v>
      </c>
      <c r="Q67" s="252">
        <v>19.38</v>
      </c>
      <c r="R67" s="252">
        <v>21.57</v>
      </c>
      <c r="S67" s="252">
        <v>23.12</v>
      </c>
      <c r="T67" s="252">
        <v>22.09</v>
      </c>
      <c r="U67" s="252">
        <v>22.88</v>
      </c>
      <c r="V67" s="252">
        <v>22.62</v>
      </c>
      <c r="W67" s="252">
        <v>22.96</v>
      </c>
      <c r="X67" s="252">
        <v>22.67</v>
      </c>
      <c r="Y67" s="252">
        <v>25.3</v>
      </c>
      <c r="Z67" s="223">
        <v>23.07</v>
      </c>
      <c r="AA67" s="220">
        <v>23.95</v>
      </c>
      <c r="AB67" s="232">
        <f t="shared" si="31"/>
        <v>24.365870177102771</v>
      </c>
      <c r="AC67" s="220">
        <f t="shared" si="32"/>
        <v>24.987532471823101</v>
      </c>
    </row>
    <row r="68" spans="2:29">
      <c r="B68" s="66" t="s">
        <v>148</v>
      </c>
      <c r="C68" s="253">
        <v>37.590000000000003</v>
      </c>
      <c r="D68" s="253">
        <v>37.94</v>
      </c>
      <c r="E68" s="253">
        <v>37.97</v>
      </c>
      <c r="F68" s="253">
        <v>40.22</v>
      </c>
      <c r="G68" s="253">
        <v>36</v>
      </c>
      <c r="H68" s="253">
        <v>33.270000000000003</v>
      </c>
      <c r="I68" s="253">
        <v>37.909999999999997</v>
      </c>
      <c r="J68" s="253">
        <v>39.15</v>
      </c>
      <c r="K68" s="253">
        <v>38.72</v>
      </c>
      <c r="L68" s="253">
        <v>37.54</v>
      </c>
      <c r="M68" s="253">
        <v>37.06</v>
      </c>
      <c r="N68" s="253">
        <v>37.29</v>
      </c>
      <c r="O68" s="253">
        <v>38.11</v>
      </c>
      <c r="P68" s="253">
        <v>36.17</v>
      </c>
      <c r="Q68" s="253">
        <v>37.65</v>
      </c>
      <c r="R68" s="253">
        <v>37.15</v>
      </c>
      <c r="S68" s="253">
        <v>34.28</v>
      </c>
      <c r="T68" s="253">
        <v>4.1399999999999997</v>
      </c>
      <c r="U68" s="253">
        <v>3.56</v>
      </c>
      <c r="V68" s="253">
        <v>3.89</v>
      </c>
      <c r="W68" s="253">
        <v>3.43</v>
      </c>
      <c r="X68" s="253">
        <v>3.85</v>
      </c>
      <c r="Y68" s="253">
        <v>2.81</v>
      </c>
      <c r="Z68" s="221">
        <v>2.88</v>
      </c>
      <c r="AA68" s="223">
        <v>3.3</v>
      </c>
      <c r="AB68" s="232">
        <f t="shared" si="31"/>
        <v>2.7787514989841084</v>
      </c>
      <c r="AC68" s="220">
        <f t="shared" si="32"/>
        <v>2.1371806895860326</v>
      </c>
    </row>
    <row r="69" spans="2:29">
      <c r="B69" s="67"/>
      <c r="C69" s="26"/>
      <c r="D69" s="17"/>
      <c r="E69" s="17"/>
      <c r="F69" s="17"/>
      <c r="G69" s="17"/>
      <c r="H69" s="17"/>
      <c r="I69" s="217"/>
      <c r="J69" s="83"/>
      <c r="K69" s="44"/>
      <c r="L69" s="22"/>
      <c r="M69" s="22"/>
      <c r="N69" s="22"/>
      <c r="O69" s="22"/>
      <c r="P69" s="22"/>
      <c r="Q69" s="217"/>
      <c r="R69" s="83"/>
      <c r="S69" s="45"/>
      <c r="T69" s="20"/>
      <c r="U69" s="20"/>
      <c r="V69" s="20"/>
      <c r="W69" s="20"/>
      <c r="X69" s="20"/>
      <c r="Y69" s="20"/>
      <c r="Z69" s="218"/>
      <c r="AA69" s="218"/>
      <c r="AB69" s="218"/>
      <c r="AC69" s="218"/>
    </row>
    <row r="70" spans="2:29">
      <c r="B70" s="67" t="s">
        <v>130</v>
      </c>
      <c r="C70" s="250">
        <f>SUM(C71:C73)</f>
        <v>3347549.23</v>
      </c>
      <c r="D70" s="250">
        <f t="shared" ref="D70:AC70" si="33">SUM(D71:D73)</f>
        <v>3728210.15</v>
      </c>
      <c r="E70" s="250">
        <f t="shared" si="33"/>
        <v>3586938.33</v>
      </c>
      <c r="F70" s="250">
        <f t="shared" si="33"/>
        <v>4016075.781</v>
      </c>
      <c r="G70" s="250">
        <f t="shared" si="33"/>
        <v>4235717.2410000004</v>
      </c>
      <c r="H70" s="250">
        <f t="shared" si="33"/>
        <v>4302158.82</v>
      </c>
      <c r="I70" s="250">
        <f t="shared" si="33"/>
        <v>4641932.41</v>
      </c>
      <c r="J70" s="250">
        <f t="shared" si="33"/>
        <v>5370020.4100000001</v>
      </c>
      <c r="K70" s="250">
        <f t="shared" si="33"/>
        <v>5784837.25</v>
      </c>
      <c r="L70" s="250">
        <f t="shared" si="33"/>
        <v>5831974.3799999999</v>
      </c>
      <c r="M70" s="250">
        <f t="shared" si="33"/>
        <v>6216247.71</v>
      </c>
      <c r="N70" s="250">
        <f t="shared" si="33"/>
        <v>6525925.7699999996</v>
      </c>
      <c r="O70" s="250">
        <f t="shared" si="33"/>
        <v>6793324.3200000003</v>
      </c>
      <c r="P70" s="250">
        <f t="shared" si="33"/>
        <v>7237637.5499999998</v>
      </c>
      <c r="Q70" s="250">
        <f t="shared" si="33"/>
        <v>7004458.6799999997</v>
      </c>
      <c r="R70" s="250">
        <f t="shared" si="33"/>
        <v>6648143.8499999996</v>
      </c>
      <c r="S70" s="250">
        <f t="shared" si="33"/>
        <v>6807421.0299999993</v>
      </c>
      <c r="T70" s="250">
        <f t="shared" si="33"/>
        <v>6793444.3000000007</v>
      </c>
      <c r="U70" s="250">
        <f t="shared" si="33"/>
        <v>7011378.3100000005</v>
      </c>
      <c r="V70" s="250">
        <f t="shared" si="33"/>
        <v>6963583.3399999999</v>
      </c>
      <c r="W70" s="250">
        <f t="shared" si="33"/>
        <v>7219637.6199999992</v>
      </c>
      <c r="X70" s="250">
        <f t="shared" si="33"/>
        <v>7588852.2199999997</v>
      </c>
      <c r="Y70" s="250">
        <v>7408616.5</v>
      </c>
      <c r="Z70" s="68">
        <f t="shared" si="33"/>
        <v>7513308.9600000009</v>
      </c>
      <c r="AA70" s="68">
        <f t="shared" si="33"/>
        <v>7740454.96</v>
      </c>
      <c r="AB70" s="68">
        <f t="shared" si="33"/>
        <v>7725199.4000000004</v>
      </c>
      <c r="AC70" s="68">
        <f t="shared" si="33"/>
        <v>7022215.6099999994</v>
      </c>
    </row>
    <row r="71" spans="2:29">
      <c r="B71" s="66" t="s">
        <v>131</v>
      </c>
      <c r="C71" s="251">
        <v>258204.54</v>
      </c>
      <c r="D71" s="251">
        <v>291838.15000000002</v>
      </c>
      <c r="E71" s="251">
        <v>269969.13</v>
      </c>
      <c r="F71" s="251">
        <v>327775.48100000003</v>
      </c>
      <c r="G71" s="251">
        <v>299862.141</v>
      </c>
      <c r="H71" s="251">
        <v>281744.02</v>
      </c>
      <c r="I71" s="251">
        <v>378686.31</v>
      </c>
      <c r="J71" s="251">
        <v>317660.24</v>
      </c>
      <c r="K71" s="251">
        <v>297607.84999999998</v>
      </c>
      <c r="L71" s="251">
        <v>253313.18</v>
      </c>
      <c r="M71" s="251">
        <v>306006.31</v>
      </c>
      <c r="N71" s="251">
        <v>364831.03</v>
      </c>
      <c r="O71" s="251">
        <v>283677.31</v>
      </c>
      <c r="P71" s="251">
        <v>286280.25</v>
      </c>
      <c r="Q71" s="251">
        <v>355577.18</v>
      </c>
      <c r="R71" s="251">
        <v>341578.85</v>
      </c>
      <c r="S71" s="251">
        <v>361539.54</v>
      </c>
      <c r="T71" s="251">
        <v>323299.7</v>
      </c>
      <c r="U71" s="251">
        <v>340088.81</v>
      </c>
      <c r="V71" s="251">
        <v>331440.74</v>
      </c>
      <c r="W71" s="251">
        <v>285280.82</v>
      </c>
      <c r="X71" s="251">
        <v>439349.73</v>
      </c>
      <c r="Y71" s="251">
        <v>469235.39</v>
      </c>
      <c r="Z71" s="216">
        <v>390615.96</v>
      </c>
      <c r="AA71" s="216">
        <v>401103.99</v>
      </c>
      <c r="AB71" s="216">
        <v>430004.4</v>
      </c>
      <c r="AC71" s="216">
        <v>376461.61</v>
      </c>
    </row>
    <row r="72" spans="2:29">
      <c r="B72" s="66" t="s">
        <v>132</v>
      </c>
      <c r="C72" s="251">
        <v>1213050.3</v>
      </c>
      <c r="D72" s="251">
        <v>1316478.7</v>
      </c>
      <c r="E72" s="251">
        <v>1258732.3</v>
      </c>
      <c r="F72" s="251">
        <v>1462375.3</v>
      </c>
      <c r="G72" s="251">
        <v>1500051.6</v>
      </c>
      <c r="H72" s="251">
        <v>1504043.7</v>
      </c>
      <c r="I72" s="251">
        <v>1701631.2</v>
      </c>
      <c r="J72" s="251">
        <v>2035497.82</v>
      </c>
      <c r="K72" s="251">
        <v>2069448.8</v>
      </c>
      <c r="L72" s="251">
        <v>2086459.9</v>
      </c>
      <c r="M72" s="251">
        <v>2251798.5</v>
      </c>
      <c r="N72" s="251">
        <v>2412515.7999999998</v>
      </c>
      <c r="O72" s="251">
        <v>2684452.81</v>
      </c>
      <c r="P72" s="251">
        <v>2941343.3</v>
      </c>
      <c r="Q72" s="251">
        <v>2606835.2999999998</v>
      </c>
      <c r="R72" s="251">
        <v>2196976.2000000002</v>
      </c>
      <c r="S72" s="251">
        <v>2065406.19</v>
      </c>
      <c r="T72" s="251">
        <v>2176988.7000000002</v>
      </c>
      <c r="U72" s="251">
        <v>2203451.1</v>
      </c>
      <c r="V72" s="251">
        <v>2110788.9</v>
      </c>
      <c r="W72" s="251">
        <v>2345740.7999999998</v>
      </c>
      <c r="X72" s="251">
        <v>2439434.9</v>
      </c>
      <c r="Y72" s="251">
        <v>2315345.6</v>
      </c>
      <c r="Z72" s="216">
        <v>2497994.1</v>
      </c>
      <c r="AA72" s="216">
        <v>2698984.71</v>
      </c>
      <c r="AB72" s="216">
        <v>2553259</v>
      </c>
      <c r="AC72" s="216">
        <v>2345184</v>
      </c>
    </row>
    <row r="73" spans="2:29">
      <c r="B73" s="66" t="s">
        <v>133</v>
      </c>
      <c r="C73" s="251">
        <v>1876294.39</v>
      </c>
      <c r="D73" s="251">
        <v>2119893.2999999998</v>
      </c>
      <c r="E73" s="251">
        <v>2058236.9</v>
      </c>
      <c r="F73" s="251">
        <v>2225925</v>
      </c>
      <c r="G73" s="251">
        <v>2435803.5</v>
      </c>
      <c r="H73" s="251">
        <v>2516371.1</v>
      </c>
      <c r="I73" s="251">
        <v>2561614.9</v>
      </c>
      <c r="J73" s="251">
        <v>3016862.35</v>
      </c>
      <c r="K73" s="251">
        <v>3417780.6</v>
      </c>
      <c r="L73" s="251">
        <v>3492201.3</v>
      </c>
      <c r="M73" s="251">
        <v>3658442.9</v>
      </c>
      <c r="N73" s="251">
        <v>3748578.94</v>
      </c>
      <c r="O73" s="251">
        <v>3825194.2</v>
      </c>
      <c r="P73" s="251">
        <v>4010014</v>
      </c>
      <c r="Q73" s="251">
        <v>4042046.2</v>
      </c>
      <c r="R73" s="251">
        <v>4109588.8</v>
      </c>
      <c r="S73" s="251">
        <v>4380475.3</v>
      </c>
      <c r="T73" s="251">
        <v>4293155.9000000004</v>
      </c>
      <c r="U73" s="251">
        <v>4467838.4000000004</v>
      </c>
      <c r="V73" s="251">
        <v>4521353.7</v>
      </c>
      <c r="W73" s="251">
        <v>4588616</v>
      </c>
      <c r="X73" s="251">
        <v>4710067.59</v>
      </c>
      <c r="Y73" s="251">
        <v>4624035.5</v>
      </c>
      <c r="Z73" s="216">
        <v>4624698.9000000004</v>
      </c>
      <c r="AA73" s="216">
        <v>4640366.26</v>
      </c>
      <c r="AB73" s="216">
        <v>4741936</v>
      </c>
      <c r="AC73" s="216">
        <v>4300570</v>
      </c>
    </row>
    <row r="74" spans="2:29">
      <c r="B74" s="67"/>
      <c r="C74" s="26"/>
      <c r="D74" s="17"/>
      <c r="E74" s="17"/>
      <c r="F74" s="17"/>
      <c r="G74" s="17"/>
      <c r="H74" s="17"/>
      <c r="I74" s="217"/>
      <c r="J74" s="83"/>
      <c r="K74" s="44"/>
      <c r="L74" s="22"/>
      <c r="M74" s="22"/>
      <c r="N74" s="22"/>
      <c r="O74" s="22"/>
      <c r="P74" s="22"/>
      <c r="Q74" s="217"/>
      <c r="R74" s="83"/>
      <c r="S74" s="45"/>
      <c r="T74" s="20"/>
      <c r="U74" s="20"/>
      <c r="V74" s="20"/>
      <c r="W74" s="20"/>
      <c r="X74" s="20"/>
      <c r="Y74" s="20"/>
      <c r="Z74" s="218"/>
      <c r="AA74" s="218"/>
      <c r="AB74" s="218"/>
      <c r="AC74" s="218"/>
    </row>
    <row r="75" spans="2:29" s="39" customFormat="1">
      <c r="B75" s="254" t="s">
        <v>130</v>
      </c>
      <c r="C75" s="45">
        <f>SUM(C76:C78)</f>
        <v>100</v>
      </c>
      <c r="D75" s="45">
        <f t="shared" ref="D75:AC75" si="34">SUM(D76:D78)</f>
        <v>100</v>
      </c>
      <c r="E75" s="45">
        <f t="shared" si="34"/>
        <v>100</v>
      </c>
      <c r="F75" s="45">
        <f t="shared" si="34"/>
        <v>100</v>
      </c>
      <c r="G75" s="45">
        <f t="shared" si="34"/>
        <v>100</v>
      </c>
      <c r="H75" s="45">
        <f t="shared" si="34"/>
        <v>100</v>
      </c>
      <c r="I75" s="45">
        <f t="shared" si="34"/>
        <v>100</v>
      </c>
      <c r="J75" s="45">
        <f t="shared" si="34"/>
        <v>100</v>
      </c>
      <c r="K75" s="45">
        <f t="shared" si="34"/>
        <v>99.990000000000009</v>
      </c>
      <c r="L75" s="45">
        <f t="shared" si="34"/>
        <v>100</v>
      </c>
      <c r="M75" s="45">
        <f t="shared" si="34"/>
        <v>99.990000000000009</v>
      </c>
      <c r="N75" s="45">
        <f t="shared" si="34"/>
        <v>100</v>
      </c>
      <c r="O75" s="45">
        <f t="shared" si="34"/>
        <v>100.01</v>
      </c>
      <c r="P75" s="45">
        <f t="shared" si="34"/>
        <v>100.00999999999999</v>
      </c>
      <c r="Q75" s="45">
        <f t="shared" si="34"/>
        <v>100.00999999999999</v>
      </c>
      <c r="R75" s="45">
        <f t="shared" si="34"/>
        <v>100.00999999999999</v>
      </c>
      <c r="S75" s="45">
        <f t="shared" si="34"/>
        <v>100</v>
      </c>
      <c r="T75" s="45">
        <f t="shared" si="34"/>
        <v>100.00999999999999</v>
      </c>
      <c r="U75" s="45">
        <f t="shared" si="34"/>
        <v>100</v>
      </c>
      <c r="V75" s="45">
        <f t="shared" si="34"/>
        <v>100</v>
      </c>
      <c r="W75" s="45">
        <f t="shared" si="34"/>
        <v>100</v>
      </c>
      <c r="X75" s="45">
        <f t="shared" si="34"/>
        <v>100</v>
      </c>
      <c r="Y75" s="45">
        <f t="shared" si="34"/>
        <v>99.99</v>
      </c>
      <c r="Z75" s="82">
        <f t="shared" si="34"/>
        <v>100</v>
      </c>
      <c r="AA75" s="82">
        <f t="shared" si="34"/>
        <v>100</v>
      </c>
      <c r="AB75" s="82">
        <f t="shared" si="34"/>
        <v>100</v>
      </c>
      <c r="AC75" s="82">
        <f t="shared" si="34"/>
        <v>100</v>
      </c>
    </row>
    <row r="76" spans="2:29" ht="18" customHeight="1">
      <c r="B76" s="66" t="s">
        <v>131</v>
      </c>
      <c r="C76" s="247">
        <v>7.71</v>
      </c>
      <c r="D76" s="247">
        <v>7.83</v>
      </c>
      <c r="E76" s="247">
        <v>7.53</v>
      </c>
      <c r="F76" s="247">
        <v>8.16</v>
      </c>
      <c r="G76" s="247">
        <v>7.08</v>
      </c>
      <c r="H76" s="247">
        <v>6.55</v>
      </c>
      <c r="I76" s="247">
        <v>8.16</v>
      </c>
      <c r="J76" s="247">
        <v>5.92</v>
      </c>
      <c r="K76" s="247">
        <v>5.14</v>
      </c>
      <c r="L76" s="247">
        <v>4.34</v>
      </c>
      <c r="M76" s="247">
        <v>4.92</v>
      </c>
      <c r="N76" s="247">
        <v>5.59</v>
      </c>
      <c r="O76" s="247">
        <v>4.18</v>
      </c>
      <c r="P76" s="247">
        <v>3.96</v>
      </c>
      <c r="Q76" s="247">
        <v>5.08</v>
      </c>
      <c r="R76" s="247">
        <v>5.14</v>
      </c>
      <c r="S76" s="247">
        <f>(S71/$S$70)*100</f>
        <v>5.3109619400168055</v>
      </c>
      <c r="T76" s="247">
        <v>4.76</v>
      </c>
      <c r="U76" s="247">
        <v>4.8499999999999996</v>
      </c>
      <c r="V76" s="247">
        <v>4.76</v>
      </c>
      <c r="W76" s="247">
        <v>3.95</v>
      </c>
      <c r="X76" s="247">
        <v>5.79</v>
      </c>
      <c r="Y76" s="247">
        <v>6.33</v>
      </c>
      <c r="Z76" s="220">
        <v>5.2</v>
      </c>
      <c r="AA76" s="220">
        <v>5.18</v>
      </c>
      <c r="AB76" s="220">
        <f>(AB71/$AB$70)*100</f>
        <v>5.5662563221345458</v>
      </c>
      <c r="AC76" s="220">
        <f>(AC71/$AC$70)*100</f>
        <v>5.3610089878741283</v>
      </c>
    </row>
    <row r="77" spans="2:29" ht="18" customHeight="1">
      <c r="B77" s="66" t="s">
        <v>132</v>
      </c>
      <c r="C77" s="247">
        <v>36.24</v>
      </c>
      <c r="D77" s="247">
        <v>35.31</v>
      </c>
      <c r="E77" s="247">
        <v>35.090000000000003</v>
      </c>
      <c r="F77" s="247">
        <v>36.409999999999997</v>
      </c>
      <c r="G77" s="247">
        <v>35.409999999999997</v>
      </c>
      <c r="H77" s="247">
        <v>34.96</v>
      </c>
      <c r="I77" s="247">
        <v>36.659999999999997</v>
      </c>
      <c r="J77" s="247">
        <v>37.9</v>
      </c>
      <c r="K77" s="247">
        <v>35.770000000000003</v>
      </c>
      <c r="L77" s="247">
        <v>35.78</v>
      </c>
      <c r="M77" s="247">
        <v>36.22</v>
      </c>
      <c r="N77" s="247">
        <v>36.97</v>
      </c>
      <c r="O77" s="247">
        <v>39.520000000000003</v>
      </c>
      <c r="P77" s="247">
        <v>40.64</v>
      </c>
      <c r="Q77" s="247">
        <v>37.22</v>
      </c>
      <c r="R77" s="247">
        <v>33.049999999999997</v>
      </c>
      <c r="S77" s="247">
        <f t="shared" ref="S77:S78" si="35">(S72/$S$70)*100</f>
        <v>30.340508995959663</v>
      </c>
      <c r="T77" s="247">
        <v>32.049999999999997</v>
      </c>
      <c r="U77" s="247">
        <v>31.43</v>
      </c>
      <c r="V77" s="247">
        <v>30.31</v>
      </c>
      <c r="W77" s="247">
        <v>32.49</v>
      </c>
      <c r="X77" s="247">
        <v>32.14</v>
      </c>
      <c r="Y77" s="247">
        <v>31.25</v>
      </c>
      <c r="Z77" s="220">
        <v>33.25</v>
      </c>
      <c r="AA77" s="220">
        <v>34.869999999999997</v>
      </c>
      <c r="AB77" s="220">
        <f t="shared" ref="AB77:AB78" si="36">(AB72/$AB$70)*100</f>
        <v>33.051043316758914</v>
      </c>
      <c r="AC77" s="220">
        <f t="shared" ref="AC77:AC78" si="37">(AC72/$AC$70)*100</f>
        <v>33.396639041677048</v>
      </c>
    </row>
    <row r="78" spans="2:29">
      <c r="B78" s="66" t="s">
        <v>133</v>
      </c>
      <c r="C78" s="247">
        <v>56.05</v>
      </c>
      <c r="D78" s="247">
        <v>56.86</v>
      </c>
      <c r="E78" s="247">
        <v>57.38</v>
      </c>
      <c r="F78" s="247">
        <v>55.43</v>
      </c>
      <c r="G78" s="247">
        <v>57.51</v>
      </c>
      <c r="H78" s="247">
        <v>58.49</v>
      </c>
      <c r="I78" s="247">
        <v>55.18</v>
      </c>
      <c r="J78" s="247">
        <v>56.18</v>
      </c>
      <c r="K78" s="247">
        <v>59.08</v>
      </c>
      <c r="L78" s="247">
        <v>59.88</v>
      </c>
      <c r="M78" s="247">
        <v>58.85</v>
      </c>
      <c r="N78" s="247">
        <v>57.44</v>
      </c>
      <c r="O78" s="247">
        <v>56.31</v>
      </c>
      <c r="P78" s="247">
        <v>55.41</v>
      </c>
      <c r="Q78" s="247">
        <v>57.71</v>
      </c>
      <c r="R78" s="247">
        <v>61.82</v>
      </c>
      <c r="S78" s="247">
        <f t="shared" si="35"/>
        <v>64.348529064023523</v>
      </c>
      <c r="T78" s="247">
        <v>63.2</v>
      </c>
      <c r="U78" s="247">
        <v>63.72</v>
      </c>
      <c r="V78" s="247">
        <v>64.930000000000007</v>
      </c>
      <c r="W78" s="247">
        <v>63.56</v>
      </c>
      <c r="X78" s="247">
        <v>62.07</v>
      </c>
      <c r="Y78" s="247">
        <v>62.41</v>
      </c>
      <c r="Z78" s="220">
        <v>61.55</v>
      </c>
      <c r="AA78" s="220">
        <v>59.95</v>
      </c>
      <c r="AB78" s="220">
        <f t="shared" si="36"/>
        <v>61.382700361106536</v>
      </c>
      <c r="AC78" s="220">
        <f t="shared" si="37"/>
        <v>61.24235197044883</v>
      </c>
    </row>
    <row r="79" spans="2:29">
      <c r="B79" s="66"/>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24"/>
      <c r="AA79" s="224"/>
      <c r="AB79" s="224"/>
      <c r="AC79" s="224"/>
    </row>
    <row r="80" spans="2:29">
      <c r="B80" s="67" t="s">
        <v>134</v>
      </c>
      <c r="C80" s="250">
        <f>SUM(C81:C86)</f>
        <v>3347549.2300000004</v>
      </c>
      <c r="D80" s="250">
        <f t="shared" ref="D80:X80" si="38">SUM(D81:D86)</f>
        <v>3728210.16</v>
      </c>
      <c r="E80" s="250">
        <f t="shared" si="38"/>
        <v>3586938.37</v>
      </c>
      <c r="F80" s="250">
        <f t="shared" si="38"/>
        <v>4016075.7910000002</v>
      </c>
      <c r="G80" s="250">
        <f t="shared" si="38"/>
        <v>4235717.2300000004</v>
      </c>
      <c r="H80" s="250">
        <f t="shared" si="38"/>
        <v>4302158.72</v>
      </c>
      <c r="I80" s="250">
        <f t="shared" si="38"/>
        <v>4641932.4210000001</v>
      </c>
      <c r="J80" s="250">
        <f t="shared" si="38"/>
        <v>5370020.3200000003</v>
      </c>
      <c r="K80" s="250">
        <f t="shared" si="38"/>
        <v>5784837.2300000004</v>
      </c>
      <c r="L80" s="250">
        <f t="shared" si="38"/>
        <v>5831974.3700000001</v>
      </c>
      <c r="M80" s="250">
        <f t="shared" si="38"/>
        <v>6216247.79</v>
      </c>
      <c r="N80" s="250">
        <f t="shared" si="38"/>
        <v>6525925.6600000001</v>
      </c>
      <c r="O80" s="250">
        <f t="shared" si="38"/>
        <v>6793324.3900000006</v>
      </c>
      <c r="P80" s="250">
        <f t="shared" si="38"/>
        <v>7237637.5800000001</v>
      </c>
      <c r="Q80" s="250">
        <f t="shared" si="38"/>
        <v>7004458.7400000002</v>
      </c>
      <c r="R80" s="250">
        <f t="shared" si="38"/>
        <v>6648143.8200000003</v>
      </c>
      <c r="S80" s="250">
        <f t="shared" si="38"/>
        <v>6807421.0099999998</v>
      </c>
      <c r="T80" s="250">
        <f t="shared" si="38"/>
        <v>6793444.2890000008</v>
      </c>
      <c r="U80" s="250">
        <f t="shared" si="38"/>
        <v>7011378.2200000007</v>
      </c>
      <c r="V80" s="250">
        <f t="shared" si="38"/>
        <v>6963583.2990000006</v>
      </c>
      <c r="W80" s="250">
        <f t="shared" si="38"/>
        <v>7219637.8500000006</v>
      </c>
      <c r="X80" s="250">
        <f t="shared" si="38"/>
        <v>7588852.2200000007</v>
      </c>
      <c r="Y80" s="250">
        <v>7408616.5</v>
      </c>
      <c r="Z80" s="68">
        <f>SUM(Z81:Z86)</f>
        <v>7513309.0199999996</v>
      </c>
      <c r="AA80" s="68">
        <f>SUM(AA81:AA86)</f>
        <v>7740454.9800000004</v>
      </c>
      <c r="AB80" s="68">
        <f t="shared" ref="AB80:AC80" si="39">SUM(AB81:AB86)</f>
        <v>7725199.3900000006</v>
      </c>
      <c r="AC80" s="68">
        <f t="shared" si="39"/>
        <v>7022215.5199999996</v>
      </c>
    </row>
    <row r="81" spans="2:29">
      <c r="B81" s="66" t="s">
        <v>135</v>
      </c>
      <c r="C81" s="256">
        <v>201390.41</v>
      </c>
      <c r="D81" s="256">
        <v>226277.17</v>
      </c>
      <c r="E81" s="256">
        <v>234324.51</v>
      </c>
      <c r="F81" s="256">
        <v>276440.3</v>
      </c>
      <c r="G81" s="256">
        <v>314621.03000000003</v>
      </c>
      <c r="H81" s="256">
        <v>276345.87</v>
      </c>
      <c r="I81" s="256">
        <v>326691.50099999999</v>
      </c>
      <c r="J81" s="256">
        <v>339929.96</v>
      </c>
      <c r="K81" s="256">
        <v>371855.78</v>
      </c>
      <c r="L81" s="256">
        <v>410114.87</v>
      </c>
      <c r="M81" s="256">
        <v>426937.05</v>
      </c>
      <c r="N81" s="256">
        <v>400151.21</v>
      </c>
      <c r="O81" s="256">
        <v>475963.82</v>
      </c>
      <c r="P81" s="256">
        <v>489615.05</v>
      </c>
      <c r="Q81" s="256">
        <v>536318.59</v>
      </c>
      <c r="R81" s="256">
        <v>559730.78</v>
      </c>
      <c r="S81" s="256">
        <v>581191.69999999995</v>
      </c>
      <c r="T81" s="256">
        <v>570465.23</v>
      </c>
      <c r="U81" s="256">
        <v>579297.6</v>
      </c>
      <c r="V81" s="256">
        <v>676338.12</v>
      </c>
      <c r="W81" s="256">
        <v>730949.43</v>
      </c>
      <c r="X81" s="256">
        <v>738144.38</v>
      </c>
      <c r="Y81" s="256">
        <v>693061.23</v>
      </c>
      <c r="Z81" s="225">
        <v>741931.77</v>
      </c>
      <c r="AA81" s="225">
        <v>821611.7</v>
      </c>
      <c r="AB81" s="225">
        <v>839141.08</v>
      </c>
      <c r="AC81" s="225">
        <v>925905.67</v>
      </c>
    </row>
    <row r="82" spans="2:29">
      <c r="B82" s="66" t="s">
        <v>136</v>
      </c>
      <c r="C82" s="256">
        <v>785889.84</v>
      </c>
      <c r="D82" s="256">
        <v>943385.13</v>
      </c>
      <c r="E82" s="256">
        <v>840675.58</v>
      </c>
      <c r="F82" s="256">
        <v>875790.61</v>
      </c>
      <c r="G82" s="256">
        <v>950739.75</v>
      </c>
      <c r="H82" s="256">
        <v>983793.58</v>
      </c>
      <c r="I82" s="256">
        <v>999734.49</v>
      </c>
      <c r="J82" s="256">
        <v>1256654.7</v>
      </c>
      <c r="K82" s="256">
        <v>1418016</v>
      </c>
      <c r="L82" s="256">
        <v>1463984.2</v>
      </c>
      <c r="M82" s="256">
        <v>1465451.2</v>
      </c>
      <c r="N82" s="256">
        <v>1575738.2</v>
      </c>
      <c r="O82" s="256">
        <v>1610280.7</v>
      </c>
      <c r="P82" s="256">
        <v>1603771.2</v>
      </c>
      <c r="Q82" s="256">
        <v>1611688.7</v>
      </c>
      <c r="R82" s="256">
        <v>1726886.08</v>
      </c>
      <c r="S82" s="256">
        <v>1849326.6</v>
      </c>
      <c r="T82" s="256">
        <v>1757419.05</v>
      </c>
      <c r="U82" s="256">
        <v>1911588.4</v>
      </c>
      <c r="V82" s="256">
        <v>1840029.4</v>
      </c>
      <c r="W82" s="256">
        <v>1881555</v>
      </c>
      <c r="X82" s="256">
        <v>1817998.8</v>
      </c>
      <c r="Y82" s="256">
        <v>1961800.79</v>
      </c>
      <c r="Z82" s="225">
        <v>1850149.2</v>
      </c>
      <c r="AA82" s="225">
        <v>1780382.8</v>
      </c>
      <c r="AB82" s="225">
        <v>1905788</v>
      </c>
      <c r="AC82" s="225">
        <v>1669482</v>
      </c>
    </row>
    <row r="83" spans="2:29" ht="18" customHeight="1">
      <c r="B83" s="66" t="s">
        <v>137</v>
      </c>
      <c r="C83" s="256">
        <v>377567.2</v>
      </c>
      <c r="D83" s="256">
        <v>370432.79</v>
      </c>
      <c r="E83" s="256">
        <v>390130.57</v>
      </c>
      <c r="F83" s="256">
        <v>420854.76</v>
      </c>
      <c r="G83" s="256">
        <v>470576.24</v>
      </c>
      <c r="H83" s="256">
        <v>500894.48</v>
      </c>
      <c r="I83" s="256">
        <v>523320.11</v>
      </c>
      <c r="J83" s="256">
        <v>591518.9</v>
      </c>
      <c r="K83" s="256">
        <v>705118.21</v>
      </c>
      <c r="L83" s="256">
        <v>694690.58</v>
      </c>
      <c r="M83" s="256">
        <v>766054.31</v>
      </c>
      <c r="N83" s="256">
        <v>756059.48</v>
      </c>
      <c r="O83" s="256">
        <v>780267.42</v>
      </c>
      <c r="P83" s="256">
        <v>801590.06</v>
      </c>
      <c r="Q83" s="256">
        <v>805093.24</v>
      </c>
      <c r="R83" s="256">
        <v>743967.36</v>
      </c>
      <c r="S83" s="256">
        <v>863158.31</v>
      </c>
      <c r="T83" s="256">
        <v>895542.34900000005</v>
      </c>
      <c r="U83" s="256">
        <v>836672.19</v>
      </c>
      <c r="V83" s="256">
        <v>855609.78</v>
      </c>
      <c r="W83" s="256">
        <v>909954.47</v>
      </c>
      <c r="X83" s="256">
        <v>898682.8</v>
      </c>
      <c r="Y83" s="256">
        <v>895988.07</v>
      </c>
      <c r="Z83" s="225">
        <v>903895.93</v>
      </c>
      <c r="AA83" s="225">
        <v>953581.73</v>
      </c>
      <c r="AB83" s="225">
        <v>962560.79</v>
      </c>
      <c r="AC83" s="225">
        <v>851596.62</v>
      </c>
    </row>
    <row r="84" spans="2:29" ht="18" customHeight="1">
      <c r="B84" s="66" t="s">
        <v>138</v>
      </c>
      <c r="C84" s="256">
        <v>410651.59</v>
      </c>
      <c r="D84" s="256">
        <v>435996.15999999997</v>
      </c>
      <c r="E84" s="256">
        <v>442532.56</v>
      </c>
      <c r="F84" s="256">
        <v>518137.24099999998</v>
      </c>
      <c r="G84" s="256">
        <v>470970.01</v>
      </c>
      <c r="H84" s="256">
        <v>499894.19</v>
      </c>
      <c r="I84" s="256">
        <v>591746.47</v>
      </c>
      <c r="J84" s="256">
        <v>543332.30000000005</v>
      </c>
      <c r="K84" s="256">
        <v>529677.87</v>
      </c>
      <c r="L84" s="256">
        <v>494644.69</v>
      </c>
      <c r="M84" s="256">
        <v>614780.63</v>
      </c>
      <c r="N84" s="256">
        <v>700737.57</v>
      </c>
      <c r="O84" s="256">
        <v>646444.31000000006</v>
      </c>
      <c r="P84" s="256">
        <v>671220.22</v>
      </c>
      <c r="Q84" s="256">
        <v>696368.23</v>
      </c>
      <c r="R84" s="256">
        <v>730833.8</v>
      </c>
      <c r="S84" s="256">
        <v>704417.47</v>
      </c>
      <c r="T84" s="256">
        <v>680298.56</v>
      </c>
      <c r="U84" s="256">
        <v>727183.93</v>
      </c>
      <c r="V84" s="256">
        <v>668411.299</v>
      </c>
      <c r="W84" s="256">
        <v>693739.45</v>
      </c>
      <c r="X84" s="256">
        <v>864571.74</v>
      </c>
      <c r="Y84" s="256">
        <v>816203.96</v>
      </c>
      <c r="Z84" s="225">
        <v>766660.26</v>
      </c>
      <c r="AA84" s="225">
        <v>748318.35</v>
      </c>
      <c r="AB84" s="225">
        <v>786381.52</v>
      </c>
      <c r="AC84" s="225">
        <v>666847.23</v>
      </c>
    </row>
    <row r="85" spans="2:29">
      <c r="B85" s="66" t="s">
        <v>139</v>
      </c>
      <c r="C85" s="256">
        <v>447338.89</v>
      </c>
      <c r="D85" s="256">
        <v>577164.31000000006</v>
      </c>
      <c r="E85" s="256">
        <v>552955.43999999994</v>
      </c>
      <c r="F85" s="256">
        <v>692473.58</v>
      </c>
      <c r="G85" s="256">
        <v>726191.5</v>
      </c>
      <c r="H85" s="256">
        <v>717439.8</v>
      </c>
      <c r="I85" s="256">
        <v>862524.85</v>
      </c>
      <c r="J85" s="256">
        <v>993186.06</v>
      </c>
      <c r="K85" s="256">
        <v>1089006.3700000001</v>
      </c>
      <c r="L85" s="256">
        <v>1190482.6200000001</v>
      </c>
      <c r="M85" s="256">
        <v>1307708.8999999999</v>
      </c>
      <c r="N85" s="256">
        <v>1355941.3</v>
      </c>
      <c r="O85" s="256">
        <v>1451923.16</v>
      </c>
      <c r="P85" s="256">
        <v>1637888.25</v>
      </c>
      <c r="Q85" s="256">
        <v>1408634.3</v>
      </c>
      <c r="R85" s="256">
        <v>1180101</v>
      </c>
      <c r="S85" s="256">
        <v>1223142.2</v>
      </c>
      <c r="T85" s="256">
        <v>1251152.6000000001</v>
      </c>
      <c r="U85" s="256">
        <v>1184155.6000000001</v>
      </c>
      <c r="V85" s="256">
        <v>1221188.8</v>
      </c>
      <c r="W85" s="256">
        <v>1369908</v>
      </c>
      <c r="X85" s="256">
        <v>1371373.1</v>
      </c>
      <c r="Y85" s="256">
        <v>1245440.1000000001</v>
      </c>
      <c r="Z85" s="225">
        <v>1352828.96</v>
      </c>
      <c r="AA85" s="225">
        <v>1455594.5</v>
      </c>
      <c r="AB85" s="225">
        <v>1348607</v>
      </c>
      <c r="AC85" s="225">
        <v>1206492</v>
      </c>
    </row>
    <row r="86" spans="2:29" ht="25.5">
      <c r="B86" s="69" t="s">
        <v>140</v>
      </c>
      <c r="C86" s="256">
        <v>1124711.3</v>
      </c>
      <c r="D86" s="256">
        <v>1174954.6000000001</v>
      </c>
      <c r="E86" s="256">
        <v>1126319.71</v>
      </c>
      <c r="F86" s="256">
        <v>1232379.3</v>
      </c>
      <c r="G86" s="256">
        <v>1302618.7</v>
      </c>
      <c r="H86" s="256">
        <v>1323790.8</v>
      </c>
      <c r="I86" s="256">
        <v>1337915</v>
      </c>
      <c r="J86" s="256">
        <v>1645398.4</v>
      </c>
      <c r="K86" s="256">
        <v>1671163</v>
      </c>
      <c r="L86" s="256">
        <v>1578057.41</v>
      </c>
      <c r="M86" s="256">
        <v>1635315.7</v>
      </c>
      <c r="N86" s="256">
        <v>1737297.9</v>
      </c>
      <c r="O86" s="256">
        <v>1828444.98</v>
      </c>
      <c r="P86" s="256">
        <v>2033552.8</v>
      </c>
      <c r="Q86" s="256">
        <v>1946355.68</v>
      </c>
      <c r="R86" s="256">
        <v>1706624.8</v>
      </c>
      <c r="S86" s="256">
        <v>1586184.73</v>
      </c>
      <c r="T86" s="256">
        <v>1638566.5</v>
      </c>
      <c r="U86" s="256">
        <v>1772480.5</v>
      </c>
      <c r="V86" s="256">
        <v>1702005.9</v>
      </c>
      <c r="W86" s="256">
        <v>1633531.5</v>
      </c>
      <c r="X86" s="256">
        <v>1898081.4</v>
      </c>
      <c r="Y86" s="256">
        <v>1796122.3</v>
      </c>
      <c r="Z86" s="225">
        <v>1897842.9</v>
      </c>
      <c r="AA86" s="225">
        <v>1980965.9</v>
      </c>
      <c r="AB86" s="225">
        <v>1882721</v>
      </c>
      <c r="AC86" s="225">
        <v>1701892</v>
      </c>
    </row>
    <row r="87" spans="2:29">
      <c r="B87" s="69"/>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row>
    <row r="88" spans="2:29">
      <c r="B88" s="67" t="s">
        <v>134</v>
      </c>
      <c r="C88" s="45">
        <f>SUM(C89:C94)</f>
        <v>100.00999999999999</v>
      </c>
      <c r="D88" s="45">
        <f t="shared" ref="D88:AC88" si="40">SUM(D89:D94)</f>
        <v>100</v>
      </c>
      <c r="E88" s="45">
        <f t="shared" si="40"/>
        <v>100.00999999999999</v>
      </c>
      <c r="F88" s="45">
        <f t="shared" si="40"/>
        <v>100</v>
      </c>
      <c r="G88" s="45">
        <f t="shared" si="40"/>
        <v>100</v>
      </c>
      <c r="H88" s="45">
        <f t="shared" si="40"/>
        <v>99.999999999999986</v>
      </c>
      <c r="I88" s="45">
        <f t="shared" si="40"/>
        <v>100</v>
      </c>
      <c r="J88" s="45">
        <f t="shared" si="40"/>
        <v>100.01</v>
      </c>
      <c r="K88" s="45">
        <f t="shared" si="40"/>
        <v>100.01</v>
      </c>
      <c r="L88" s="45">
        <f t="shared" si="40"/>
        <v>99.990000000000009</v>
      </c>
      <c r="M88" s="45">
        <f t="shared" si="40"/>
        <v>100</v>
      </c>
      <c r="N88" s="45">
        <f t="shared" si="40"/>
        <v>100</v>
      </c>
      <c r="O88" s="45">
        <f t="shared" si="40"/>
        <v>100.01</v>
      </c>
      <c r="P88" s="45">
        <f t="shared" si="40"/>
        <v>100</v>
      </c>
      <c r="Q88" s="45">
        <f t="shared" si="40"/>
        <v>100</v>
      </c>
      <c r="R88" s="45">
        <f t="shared" si="40"/>
        <v>100</v>
      </c>
      <c r="S88" s="45">
        <f t="shared" si="40"/>
        <v>100</v>
      </c>
      <c r="T88" s="45">
        <f t="shared" si="40"/>
        <v>100</v>
      </c>
      <c r="U88" s="45">
        <f t="shared" si="40"/>
        <v>99.990000000000009</v>
      </c>
      <c r="V88" s="45">
        <f t="shared" si="40"/>
        <v>100</v>
      </c>
      <c r="W88" s="45">
        <f t="shared" si="40"/>
        <v>99.99</v>
      </c>
      <c r="X88" s="45">
        <f t="shared" si="40"/>
        <v>100.00000000000001</v>
      </c>
      <c r="Y88" s="45">
        <f t="shared" si="40"/>
        <v>99.99</v>
      </c>
      <c r="Z88" s="82">
        <f t="shared" si="40"/>
        <v>100.00000000000001</v>
      </c>
      <c r="AA88" s="82">
        <f t="shared" si="40"/>
        <v>100</v>
      </c>
      <c r="AB88" s="82">
        <f t="shared" si="40"/>
        <v>100</v>
      </c>
      <c r="AC88" s="82">
        <f t="shared" si="40"/>
        <v>100.00000000000001</v>
      </c>
    </row>
    <row r="89" spans="2:29">
      <c r="B89" s="66" t="s">
        <v>135</v>
      </c>
      <c r="C89" s="247">
        <v>6.02</v>
      </c>
      <c r="D89" s="247">
        <v>6.07</v>
      </c>
      <c r="E89" s="247">
        <v>6.53</v>
      </c>
      <c r="F89" s="247">
        <v>6.88</v>
      </c>
      <c r="G89" s="247">
        <v>7.43</v>
      </c>
      <c r="H89" s="247">
        <v>6.42</v>
      </c>
      <c r="I89" s="247">
        <v>7.04</v>
      </c>
      <c r="J89" s="247">
        <v>6.33</v>
      </c>
      <c r="K89" s="247">
        <v>6.43</v>
      </c>
      <c r="L89" s="247">
        <v>7.03</v>
      </c>
      <c r="M89" s="247">
        <v>6.87</v>
      </c>
      <c r="N89" s="247">
        <f>(N81/$N$80)*100</f>
        <v>6.1317157265931836</v>
      </c>
      <c r="O89" s="247">
        <v>7.01</v>
      </c>
      <c r="P89" s="247">
        <v>6.76</v>
      </c>
      <c r="Q89" s="247">
        <v>7.66</v>
      </c>
      <c r="R89" s="247">
        <v>8.42</v>
      </c>
      <c r="S89" s="247">
        <f>(S81/$S$80)*100</f>
        <v>8.537619447162708</v>
      </c>
      <c r="T89" s="247">
        <v>8.4</v>
      </c>
      <c r="U89" s="247">
        <v>8.26</v>
      </c>
      <c r="V89" s="247">
        <v>9.7100000000000009</v>
      </c>
      <c r="W89" s="247">
        <v>10.119999999999999</v>
      </c>
      <c r="X89" s="247">
        <v>9.73</v>
      </c>
      <c r="Y89" s="247">
        <v>9.35</v>
      </c>
      <c r="Z89" s="220">
        <v>9.8699999999999992</v>
      </c>
      <c r="AA89" s="220">
        <v>10.61</v>
      </c>
      <c r="AB89" s="220">
        <f>(AB81/$AB$80)*100</f>
        <v>10.86238733315076</v>
      </c>
      <c r="AC89" s="220">
        <f>(AC81/$AC$80)*100</f>
        <v>13.185378138322934</v>
      </c>
    </row>
    <row r="90" spans="2:29">
      <c r="B90" s="66" t="s">
        <v>136</v>
      </c>
      <c r="C90" s="247">
        <v>23.48</v>
      </c>
      <c r="D90" s="247">
        <v>25.3</v>
      </c>
      <c r="E90" s="247">
        <v>23.44</v>
      </c>
      <c r="F90" s="247">
        <v>21.81</v>
      </c>
      <c r="G90" s="247">
        <v>22.45</v>
      </c>
      <c r="H90" s="247">
        <v>22.87</v>
      </c>
      <c r="I90" s="247">
        <v>21.54</v>
      </c>
      <c r="J90" s="247">
        <v>23.4</v>
      </c>
      <c r="K90" s="247">
        <v>24.51</v>
      </c>
      <c r="L90" s="247">
        <v>25.1</v>
      </c>
      <c r="M90" s="247">
        <v>23.57</v>
      </c>
      <c r="N90" s="247">
        <f t="shared" ref="N90:N94" si="41">(N82/$N$80)*100</f>
        <v>24.145819031594666</v>
      </c>
      <c r="O90" s="247">
        <v>23.7</v>
      </c>
      <c r="P90" s="247">
        <v>22.16</v>
      </c>
      <c r="Q90" s="247">
        <v>23.01</v>
      </c>
      <c r="R90" s="247">
        <v>25.98</v>
      </c>
      <c r="S90" s="247">
        <f t="shared" ref="S90:S94" si="42">(S82/$S$80)*100</f>
        <v>27.166332114369997</v>
      </c>
      <c r="T90" s="247">
        <v>25.87</v>
      </c>
      <c r="U90" s="247">
        <v>27.26</v>
      </c>
      <c r="V90" s="247">
        <v>26.42</v>
      </c>
      <c r="W90" s="247">
        <v>26.06</v>
      </c>
      <c r="X90" s="247">
        <v>23.96</v>
      </c>
      <c r="Y90" s="247">
        <v>26.48</v>
      </c>
      <c r="Z90" s="220">
        <v>24.63</v>
      </c>
      <c r="AA90" s="220">
        <v>23</v>
      </c>
      <c r="AB90" s="220">
        <f t="shared" ref="AB90:AB94" si="43">(AB82/$AB$80)*100</f>
        <v>24.669758070801066</v>
      </c>
      <c r="AC90" s="220">
        <f t="shared" ref="AC90:AC94" si="44">(AC82/$AC$80)*100</f>
        <v>23.774291678248009</v>
      </c>
    </row>
    <row r="91" spans="2:29" ht="18" customHeight="1">
      <c r="B91" s="66" t="s">
        <v>137</v>
      </c>
      <c r="C91" s="247">
        <v>11.28</v>
      </c>
      <c r="D91" s="247">
        <v>9.94</v>
      </c>
      <c r="E91" s="247">
        <v>10.88</v>
      </c>
      <c r="F91" s="247">
        <v>10.48</v>
      </c>
      <c r="G91" s="247">
        <v>11.11</v>
      </c>
      <c r="H91" s="247">
        <v>11.64</v>
      </c>
      <c r="I91" s="247">
        <v>11.27</v>
      </c>
      <c r="J91" s="247">
        <v>11.02</v>
      </c>
      <c r="K91" s="247">
        <v>12.19</v>
      </c>
      <c r="L91" s="247">
        <v>11.91</v>
      </c>
      <c r="M91" s="247">
        <v>12.32</v>
      </c>
      <c r="N91" s="247">
        <f t="shared" si="41"/>
        <v>11.585474910236718</v>
      </c>
      <c r="O91" s="247">
        <v>11.49</v>
      </c>
      <c r="P91" s="247">
        <v>11.08</v>
      </c>
      <c r="Q91" s="247">
        <v>11.49</v>
      </c>
      <c r="R91" s="247">
        <v>11.19</v>
      </c>
      <c r="S91" s="247">
        <f t="shared" si="42"/>
        <v>12.679666921320621</v>
      </c>
      <c r="T91" s="247">
        <v>13.18</v>
      </c>
      <c r="U91" s="247">
        <v>11.93</v>
      </c>
      <c r="V91" s="247">
        <v>12.29</v>
      </c>
      <c r="W91" s="247">
        <v>12.6</v>
      </c>
      <c r="X91" s="247">
        <v>11.84</v>
      </c>
      <c r="Y91" s="247">
        <v>12.09</v>
      </c>
      <c r="Z91" s="220">
        <v>12.03</v>
      </c>
      <c r="AA91" s="220">
        <v>12.32</v>
      </c>
      <c r="AB91" s="220">
        <f t="shared" si="43"/>
        <v>12.460012245716287</v>
      </c>
      <c r="AC91" s="220">
        <f t="shared" si="44"/>
        <v>12.127178631509732</v>
      </c>
    </row>
    <row r="92" spans="2:29" ht="18" customHeight="1">
      <c r="B92" s="66" t="s">
        <v>138</v>
      </c>
      <c r="C92" s="247">
        <v>12.27</v>
      </c>
      <c r="D92" s="247">
        <v>11.69</v>
      </c>
      <c r="E92" s="247">
        <v>12.34</v>
      </c>
      <c r="F92" s="247">
        <v>12.9</v>
      </c>
      <c r="G92" s="247">
        <v>11.12</v>
      </c>
      <c r="H92" s="247">
        <v>11.62</v>
      </c>
      <c r="I92" s="247">
        <v>12.75</v>
      </c>
      <c r="J92" s="247">
        <v>10.119999999999999</v>
      </c>
      <c r="K92" s="247">
        <v>9.16</v>
      </c>
      <c r="L92" s="247">
        <v>8.48</v>
      </c>
      <c r="M92" s="247">
        <v>9.89</v>
      </c>
      <c r="N92" s="247">
        <f t="shared" si="41"/>
        <v>10.737749807588216</v>
      </c>
      <c r="O92" s="247">
        <v>9.52</v>
      </c>
      <c r="P92" s="247">
        <v>9.27</v>
      </c>
      <c r="Q92" s="247">
        <v>9.94</v>
      </c>
      <c r="R92" s="247">
        <v>10.99</v>
      </c>
      <c r="S92" s="247">
        <f t="shared" si="42"/>
        <v>10.347787641828251</v>
      </c>
      <c r="T92" s="247">
        <v>10.01</v>
      </c>
      <c r="U92" s="247">
        <v>10.37</v>
      </c>
      <c r="V92" s="247">
        <v>9.6</v>
      </c>
      <c r="W92" s="247">
        <v>9.61</v>
      </c>
      <c r="X92" s="247">
        <v>11.39</v>
      </c>
      <c r="Y92" s="247">
        <v>11.02</v>
      </c>
      <c r="Z92" s="220">
        <v>10.199999999999999</v>
      </c>
      <c r="AA92" s="220">
        <v>9.67</v>
      </c>
      <c r="AB92" s="220">
        <f t="shared" si="43"/>
        <v>10.179433310393817</v>
      </c>
      <c r="AC92" s="220">
        <f t="shared" si="44"/>
        <v>9.496251262877788</v>
      </c>
    </row>
    <row r="93" spans="2:29">
      <c r="B93" s="66" t="s">
        <v>139</v>
      </c>
      <c r="C93" s="247">
        <v>13.36</v>
      </c>
      <c r="D93" s="247">
        <v>15.48</v>
      </c>
      <c r="E93" s="247">
        <v>15.42</v>
      </c>
      <c r="F93" s="247">
        <v>17.239999999999998</v>
      </c>
      <c r="G93" s="247">
        <v>17.14</v>
      </c>
      <c r="H93" s="247">
        <v>16.68</v>
      </c>
      <c r="I93" s="247">
        <v>18.579999999999998</v>
      </c>
      <c r="J93" s="247">
        <v>18.5</v>
      </c>
      <c r="K93" s="247">
        <v>18.829999999999998</v>
      </c>
      <c r="L93" s="247">
        <v>20.41</v>
      </c>
      <c r="M93" s="247">
        <v>21.04</v>
      </c>
      <c r="N93" s="247">
        <f t="shared" si="41"/>
        <v>20.777761970399155</v>
      </c>
      <c r="O93" s="247">
        <v>21.37</v>
      </c>
      <c r="P93" s="247">
        <v>22.63</v>
      </c>
      <c r="Q93" s="247">
        <v>20.11</v>
      </c>
      <c r="R93" s="247">
        <v>17.75</v>
      </c>
      <c r="S93" s="247">
        <f t="shared" si="42"/>
        <v>17.967776610308402</v>
      </c>
      <c r="T93" s="247">
        <v>18.420000000000002</v>
      </c>
      <c r="U93" s="247">
        <v>16.89</v>
      </c>
      <c r="V93" s="247">
        <v>17.54</v>
      </c>
      <c r="W93" s="247">
        <v>18.97</v>
      </c>
      <c r="X93" s="247">
        <v>18.07</v>
      </c>
      <c r="Y93" s="247">
        <v>16.809999999999999</v>
      </c>
      <c r="Z93" s="234">
        <v>18.010000000000002</v>
      </c>
      <c r="AA93" s="234">
        <v>18.809999999999999</v>
      </c>
      <c r="AB93" s="234">
        <f t="shared" si="43"/>
        <v>17.457245203867807</v>
      </c>
      <c r="AC93" s="234">
        <f t="shared" si="44"/>
        <v>17.18107336016369</v>
      </c>
    </row>
    <row r="94" spans="2:29" ht="26.25" thickBot="1">
      <c r="B94" s="69" t="s">
        <v>140</v>
      </c>
      <c r="C94" s="247">
        <v>33.6</v>
      </c>
      <c r="D94" s="247">
        <v>31.52</v>
      </c>
      <c r="E94" s="247">
        <v>31.4</v>
      </c>
      <c r="F94" s="247">
        <v>30.69</v>
      </c>
      <c r="G94" s="247">
        <v>30.75</v>
      </c>
      <c r="H94" s="247">
        <v>30.77</v>
      </c>
      <c r="I94" s="247">
        <v>28.82</v>
      </c>
      <c r="J94" s="247">
        <v>30.64</v>
      </c>
      <c r="K94" s="247">
        <v>28.89</v>
      </c>
      <c r="L94" s="247">
        <v>27.06</v>
      </c>
      <c r="M94" s="247">
        <v>26.31</v>
      </c>
      <c r="N94" s="247">
        <f t="shared" si="41"/>
        <v>26.621478553588059</v>
      </c>
      <c r="O94" s="247">
        <v>26.92</v>
      </c>
      <c r="P94" s="247">
        <v>28.1</v>
      </c>
      <c r="Q94" s="247">
        <v>27.79</v>
      </c>
      <c r="R94" s="247">
        <v>25.67</v>
      </c>
      <c r="S94" s="247">
        <f t="shared" si="42"/>
        <v>23.300817265010028</v>
      </c>
      <c r="T94" s="247">
        <v>24.12</v>
      </c>
      <c r="U94" s="247">
        <v>25.28</v>
      </c>
      <c r="V94" s="247">
        <v>24.44</v>
      </c>
      <c r="W94" s="247">
        <v>22.63</v>
      </c>
      <c r="X94" s="247">
        <v>25.01</v>
      </c>
      <c r="Y94" s="247">
        <v>24.24</v>
      </c>
      <c r="Z94" s="235">
        <v>25.26</v>
      </c>
      <c r="AA94" s="235">
        <v>25.59</v>
      </c>
      <c r="AB94" s="235">
        <f t="shared" si="43"/>
        <v>24.371163836070252</v>
      </c>
      <c r="AC94" s="235">
        <f t="shared" si="44"/>
        <v>24.235826928877856</v>
      </c>
    </row>
    <row r="95" spans="2:29" ht="18" customHeight="1">
      <c r="B95" s="276" t="s">
        <v>155</v>
      </c>
      <c r="C95" s="276"/>
      <c r="D95" s="276"/>
      <c r="E95" s="276"/>
      <c r="F95" s="276"/>
      <c r="G95" s="276"/>
      <c r="H95" s="276"/>
      <c r="I95" s="276"/>
      <c r="J95" s="276"/>
      <c r="K95" s="276"/>
      <c r="L95" s="276"/>
      <c r="M95" s="276"/>
      <c r="N95" s="276"/>
      <c r="O95" s="276"/>
      <c r="P95" s="276"/>
      <c r="Q95" s="276"/>
      <c r="R95" s="276"/>
      <c r="S95" s="276"/>
      <c r="T95" s="276"/>
      <c r="U95" s="276"/>
      <c r="V95" s="276"/>
      <c r="W95" s="276"/>
      <c r="X95" s="276"/>
      <c r="Y95" s="70"/>
      <c r="Z95" s="71"/>
      <c r="AA95" s="71"/>
    </row>
    <row r="96" spans="2:29" ht="17.25" customHeight="1">
      <c r="B96" s="271" t="s">
        <v>141</v>
      </c>
      <c r="C96" s="271"/>
      <c r="D96" s="271"/>
      <c r="E96" s="271"/>
      <c r="F96" s="271"/>
      <c r="G96" s="271"/>
      <c r="H96" s="271"/>
      <c r="I96" s="271"/>
      <c r="J96" s="271"/>
      <c r="K96" s="271"/>
      <c r="L96" s="271"/>
      <c r="M96" s="271"/>
      <c r="N96" s="271"/>
      <c r="O96" s="271"/>
      <c r="P96" s="271"/>
      <c r="Q96" s="271"/>
      <c r="R96" s="271"/>
      <c r="S96" s="271"/>
      <c r="T96" s="271"/>
      <c r="U96" s="271"/>
      <c r="V96" s="271"/>
      <c r="W96" s="271"/>
      <c r="X96" s="271"/>
      <c r="Y96" s="25"/>
    </row>
    <row r="97" spans="2:25" ht="18" customHeight="1">
      <c r="B97" s="271" t="s">
        <v>151</v>
      </c>
      <c r="C97" s="271"/>
      <c r="D97" s="271"/>
      <c r="E97" s="271"/>
      <c r="F97" s="271"/>
      <c r="G97" s="271"/>
      <c r="H97" s="271"/>
      <c r="I97" s="271"/>
      <c r="J97" s="271"/>
      <c r="K97" s="271"/>
      <c r="L97" s="271"/>
      <c r="M97" s="271"/>
      <c r="N97" s="271"/>
      <c r="O97" s="271"/>
      <c r="P97" s="271"/>
      <c r="Q97" s="271"/>
      <c r="R97" s="271"/>
      <c r="S97" s="271"/>
      <c r="T97" s="271"/>
      <c r="U97" s="271"/>
      <c r="V97" s="271"/>
      <c r="W97" s="271"/>
      <c r="X97" s="271"/>
      <c r="Y97" s="25"/>
    </row>
    <row r="98" spans="2:25" ht="18" customHeight="1">
      <c r="B98" s="271" t="s">
        <v>188</v>
      </c>
      <c r="C98" s="271"/>
      <c r="D98" s="271"/>
      <c r="E98" s="271"/>
      <c r="F98" s="271"/>
      <c r="G98" s="271"/>
      <c r="H98" s="271"/>
      <c r="I98" s="271"/>
      <c r="J98" s="271"/>
      <c r="K98" s="271"/>
      <c r="L98" s="271"/>
      <c r="M98" s="271"/>
      <c r="N98" s="271"/>
      <c r="O98" s="271"/>
      <c r="P98" s="271"/>
      <c r="Q98" s="271"/>
      <c r="R98" s="271"/>
      <c r="S98" s="271"/>
      <c r="T98" s="271"/>
      <c r="U98" s="271"/>
      <c r="V98" s="271"/>
      <c r="W98" s="271"/>
      <c r="X98" s="271"/>
      <c r="Y98" s="56"/>
    </row>
    <row r="99" spans="2:25" ht="18" customHeight="1">
      <c r="B99" s="272"/>
      <c r="C99" s="272"/>
      <c r="D99" s="272"/>
      <c r="E99" s="272"/>
      <c r="F99" s="272"/>
      <c r="G99" s="272"/>
      <c r="H99" s="71"/>
      <c r="I99" s="71"/>
      <c r="J99" s="71"/>
      <c r="K99" s="71"/>
      <c r="L99" s="71"/>
      <c r="M99" s="71"/>
      <c r="N99" s="71"/>
      <c r="O99" s="71"/>
      <c r="P99" s="71"/>
      <c r="Q99" s="71"/>
      <c r="R99" s="71"/>
      <c r="S99" s="71"/>
      <c r="T99" s="71"/>
      <c r="U99" s="71"/>
      <c r="V99" s="71"/>
      <c r="W99" s="71"/>
      <c r="X99" s="54"/>
      <c r="Y99" s="56"/>
    </row>
    <row r="100" spans="2:25" ht="18" customHeight="1">
      <c r="B100" s="248"/>
      <c r="C100" s="248"/>
      <c r="D100" s="248"/>
      <c r="E100" s="248"/>
      <c r="F100" s="248"/>
      <c r="G100" s="248"/>
      <c r="H100" s="248"/>
      <c r="I100" s="248"/>
      <c r="J100" s="248"/>
      <c r="K100" s="248"/>
      <c r="L100" s="248"/>
      <c r="M100" s="248"/>
      <c r="N100" s="248"/>
      <c r="O100" s="71"/>
      <c r="P100" s="71"/>
      <c r="Q100" s="71"/>
      <c r="R100" s="71"/>
      <c r="S100" s="71"/>
      <c r="T100" s="71"/>
      <c r="U100" s="71"/>
      <c r="V100" s="71"/>
      <c r="W100" s="71"/>
      <c r="X100" s="54"/>
      <c r="Y100" s="56"/>
    </row>
    <row r="101" spans="2:25">
      <c r="B101" s="28"/>
      <c r="C101" s="14"/>
      <c r="D101" s="28"/>
      <c r="E101" s="28"/>
      <c r="F101" s="28"/>
      <c r="G101" s="28"/>
      <c r="H101" s="71"/>
      <c r="I101" s="71"/>
      <c r="J101" s="71"/>
      <c r="K101" s="71"/>
      <c r="L101" s="71"/>
      <c r="M101" s="71"/>
      <c r="N101" s="71"/>
      <c r="O101" s="71"/>
      <c r="P101" s="71"/>
      <c r="Q101" s="71"/>
      <c r="R101" s="71"/>
      <c r="S101" s="71"/>
      <c r="T101" s="71"/>
      <c r="U101" s="71"/>
      <c r="V101" s="71"/>
      <c r="W101" s="71"/>
      <c r="X101" s="2"/>
      <c r="Y101" s="28"/>
    </row>
    <row r="102" spans="2:25">
      <c r="B102" s="14"/>
      <c r="C102" s="243"/>
      <c r="D102" s="28"/>
      <c r="E102" s="28"/>
      <c r="F102" s="28"/>
      <c r="G102" s="28"/>
      <c r="H102" s="71"/>
      <c r="I102" s="71"/>
      <c r="J102" s="71"/>
      <c r="K102" s="71"/>
      <c r="L102" s="71"/>
      <c r="M102" s="71"/>
      <c r="N102" s="71"/>
      <c r="O102" s="71"/>
      <c r="P102" s="71"/>
      <c r="Q102" s="71"/>
      <c r="R102" s="71"/>
      <c r="S102" s="71"/>
      <c r="T102" s="71"/>
      <c r="U102" s="71"/>
      <c r="V102" s="71"/>
      <c r="W102" s="71"/>
      <c r="X102" s="2"/>
      <c r="Y102" s="28"/>
    </row>
    <row r="103" spans="2:25">
      <c r="B103" s="71"/>
      <c r="C103" s="71"/>
      <c r="D103" s="71"/>
      <c r="E103" s="71"/>
      <c r="F103" s="71"/>
      <c r="G103" s="71"/>
      <c r="H103" s="71"/>
      <c r="I103" s="71"/>
      <c r="J103" s="71"/>
      <c r="K103" s="71"/>
      <c r="L103" s="71"/>
      <c r="M103" s="71"/>
      <c r="N103" s="71"/>
      <c r="O103" s="71"/>
      <c r="P103" s="71"/>
      <c r="Q103" s="71"/>
      <c r="R103" s="71"/>
      <c r="S103" s="71"/>
      <c r="T103" s="71"/>
      <c r="U103" s="71"/>
      <c r="V103" s="71"/>
      <c r="W103" s="71"/>
      <c r="X103" s="2"/>
      <c r="Y103" s="28"/>
    </row>
    <row r="104" spans="2:25">
      <c r="B104" s="257"/>
      <c r="C104" s="258"/>
      <c r="D104" s="258"/>
      <c r="E104" s="258"/>
      <c r="F104" s="258"/>
      <c r="G104" s="258"/>
      <c r="H104" s="28"/>
      <c r="I104" s="28"/>
      <c r="J104" s="28"/>
      <c r="K104" s="28"/>
      <c r="L104" s="28"/>
      <c r="M104" s="2"/>
      <c r="N104" s="2"/>
      <c r="O104" s="2"/>
      <c r="P104" s="28"/>
      <c r="Q104" s="28"/>
      <c r="R104" s="28"/>
      <c r="S104" s="28"/>
      <c r="T104" s="28"/>
      <c r="U104" s="2"/>
      <c r="V104" s="2"/>
      <c r="W104" s="2"/>
      <c r="X104" s="2"/>
      <c r="Y104" s="28"/>
    </row>
    <row r="105" spans="2:25">
      <c r="B105" s="257"/>
      <c r="C105" s="258"/>
      <c r="D105" s="258"/>
      <c r="E105" s="258"/>
      <c r="F105" s="258"/>
      <c r="G105" s="258"/>
      <c r="H105" s="28"/>
      <c r="I105" s="28"/>
      <c r="J105" s="28"/>
      <c r="K105" s="28"/>
      <c r="L105" s="28"/>
      <c r="M105" s="2"/>
      <c r="N105" s="2"/>
      <c r="O105" s="2"/>
      <c r="P105" s="28"/>
      <c r="Q105" s="28"/>
      <c r="R105" s="28"/>
      <c r="S105" s="28"/>
      <c r="T105" s="28"/>
      <c r="U105" s="2"/>
      <c r="V105" s="2"/>
      <c r="W105" s="2"/>
      <c r="X105" s="2"/>
      <c r="Y105" s="28"/>
    </row>
    <row r="106" spans="2:25">
      <c r="B106" s="257"/>
      <c r="C106" s="258"/>
      <c r="D106" s="258"/>
      <c r="E106" s="258"/>
      <c r="F106" s="258"/>
      <c r="G106" s="258"/>
      <c r="H106" s="28"/>
      <c r="I106" s="28"/>
      <c r="J106" s="28"/>
      <c r="K106" s="28"/>
      <c r="L106" s="28"/>
      <c r="M106" s="2"/>
      <c r="N106" s="2"/>
      <c r="O106" s="2"/>
      <c r="P106" s="28"/>
      <c r="Q106" s="28"/>
      <c r="R106" s="28"/>
      <c r="S106" s="28"/>
      <c r="T106" s="28"/>
      <c r="U106" s="2"/>
      <c r="V106" s="2"/>
      <c r="W106" s="2"/>
      <c r="X106" s="2"/>
      <c r="Y106" s="28"/>
    </row>
    <row r="107" spans="2:25">
      <c r="B107" s="257"/>
      <c r="C107" s="258"/>
      <c r="D107" s="258"/>
      <c r="E107" s="258"/>
      <c r="F107" s="258"/>
      <c r="G107" s="258"/>
      <c r="H107" s="28"/>
      <c r="I107" s="28"/>
      <c r="J107" s="28"/>
      <c r="K107" s="28"/>
      <c r="L107" s="28"/>
      <c r="M107" s="2"/>
      <c r="N107" s="2"/>
      <c r="O107" s="2"/>
      <c r="P107" s="28"/>
      <c r="Q107" s="28"/>
      <c r="R107" s="28"/>
      <c r="S107" s="28"/>
      <c r="T107" s="28"/>
      <c r="U107" s="2"/>
      <c r="V107" s="2"/>
      <c r="W107" s="2"/>
      <c r="X107" s="2"/>
      <c r="Y107" s="28"/>
    </row>
    <row r="108" spans="2:25">
      <c r="B108" s="257"/>
      <c r="C108" s="258"/>
      <c r="D108" s="258"/>
      <c r="E108" s="258"/>
      <c r="F108" s="258"/>
      <c r="G108" s="258"/>
      <c r="H108" s="28"/>
      <c r="I108" s="28"/>
      <c r="J108" s="28"/>
      <c r="K108" s="28"/>
      <c r="L108" s="28"/>
      <c r="M108" s="2"/>
      <c r="N108" s="2"/>
      <c r="O108" s="2"/>
      <c r="P108" s="28"/>
      <c r="Q108" s="28"/>
      <c r="R108" s="28"/>
      <c r="S108" s="28"/>
      <c r="T108" s="28"/>
      <c r="U108" s="2"/>
      <c r="V108" s="2"/>
      <c r="W108" s="2"/>
      <c r="X108" s="2"/>
      <c r="Y108" s="28"/>
    </row>
    <row r="109" spans="2:25">
      <c r="B109" s="257"/>
      <c r="C109" s="258"/>
      <c r="D109" s="258"/>
      <c r="E109" s="258"/>
      <c r="F109" s="258"/>
      <c r="G109" s="258"/>
      <c r="H109" s="28"/>
      <c r="I109" s="28"/>
      <c r="J109" s="28"/>
      <c r="K109" s="28"/>
      <c r="L109" s="28"/>
      <c r="M109" s="2"/>
      <c r="N109" s="2"/>
      <c r="O109" s="2"/>
      <c r="P109" s="28"/>
      <c r="Q109" s="28"/>
      <c r="R109" s="28"/>
      <c r="S109" s="28"/>
      <c r="T109" s="28"/>
      <c r="U109" s="2"/>
      <c r="V109" s="2"/>
      <c r="W109" s="2"/>
      <c r="X109" s="2"/>
      <c r="Y109" s="28"/>
    </row>
    <row r="110" spans="2:25">
      <c r="B110" s="257"/>
      <c r="C110" s="258"/>
      <c r="D110" s="258"/>
      <c r="E110" s="258"/>
      <c r="F110" s="258"/>
      <c r="G110" s="258"/>
      <c r="H110" s="28"/>
      <c r="I110" s="28"/>
      <c r="J110" s="28"/>
      <c r="K110" s="28"/>
      <c r="L110" s="28"/>
      <c r="M110" s="2"/>
      <c r="N110" s="2"/>
      <c r="O110" s="2"/>
      <c r="P110" s="28"/>
      <c r="Q110" s="28"/>
      <c r="R110" s="28"/>
      <c r="S110" s="28"/>
      <c r="T110" s="28"/>
      <c r="U110" s="2"/>
      <c r="V110" s="2"/>
      <c r="W110" s="2"/>
      <c r="X110" s="2"/>
      <c r="Y110" s="28"/>
    </row>
    <row r="111" spans="2:25">
      <c r="B111" s="257"/>
      <c r="C111" s="258"/>
      <c r="D111" s="258"/>
      <c r="E111" s="258"/>
      <c r="F111" s="258"/>
      <c r="G111" s="258"/>
      <c r="H111" s="28"/>
      <c r="I111" s="28"/>
      <c r="J111" s="28"/>
      <c r="K111" s="28"/>
      <c r="L111" s="28"/>
      <c r="M111" s="2"/>
      <c r="N111" s="2"/>
      <c r="O111" s="2"/>
      <c r="P111" s="28"/>
      <c r="Q111" s="28"/>
      <c r="R111" s="28"/>
      <c r="S111" s="28"/>
      <c r="T111" s="28"/>
      <c r="U111" s="2"/>
      <c r="V111" s="2"/>
      <c r="W111" s="2"/>
      <c r="X111" s="2"/>
      <c r="Y111" s="28"/>
    </row>
    <row r="112" spans="2:25">
      <c r="B112" s="257"/>
      <c r="C112" s="258"/>
      <c r="D112" s="258"/>
      <c r="E112" s="258"/>
      <c r="F112" s="258"/>
      <c r="G112" s="258"/>
      <c r="H112" s="28"/>
      <c r="I112" s="28"/>
      <c r="J112" s="28"/>
      <c r="K112" s="28"/>
      <c r="L112" s="28"/>
      <c r="M112" s="2"/>
      <c r="N112" s="2"/>
      <c r="O112" s="2"/>
      <c r="P112" s="28"/>
      <c r="Q112" s="28"/>
      <c r="R112" s="28"/>
      <c r="S112" s="28"/>
      <c r="T112" s="28"/>
      <c r="U112" s="2"/>
      <c r="V112" s="2"/>
      <c r="W112" s="2"/>
      <c r="X112" s="2"/>
      <c r="Y112" s="28"/>
    </row>
    <row r="113" spans="2:25">
      <c r="B113" s="257"/>
      <c r="C113" s="258"/>
      <c r="D113" s="258"/>
      <c r="E113" s="258"/>
      <c r="F113" s="258"/>
      <c r="G113" s="258"/>
      <c r="H113" s="28"/>
      <c r="I113" s="28"/>
      <c r="J113" s="28"/>
      <c r="K113" s="28"/>
      <c r="L113" s="28"/>
      <c r="M113" s="2"/>
      <c r="N113" s="2"/>
      <c r="O113" s="2"/>
      <c r="P113" s="28"/>
      <c r="Q113" s="28"/>
      <c r="R113" s="28"/>
      <c r="S113" s="28"/>
      <c r="T113" s="28"/>
      <c r="U113" s="2"/>
      <c r="V113" s="2"/>
      <c r="W113" s="2"/>
      <c r="X113" s="2"/>
      <c r="Y113" s="28"/>
    </row>
    <row r="114" spans="2:25">
      <c r="B114" s="257"/>
      <c r="C114" s="258"/>
      <c r="D114" s="258"/>
      <c r="E114" s="258"/>
      <c r="F114" s="258"/>
      <c r="G114" s="258"/>
      <c r="H114" s="28"/>
      <c r="I114" s="28"/>
      <c r="J114" s="28"/>
      <c r="K114" s="28"/>
      <c r="L114" s="28"/>
      <c r="M114" s="2"/>
      <c r="N114" s="2"/>
      <c r="O114" s="2"/>
      <c r="P114" s="28"/>
      <c r="Q114" s="28"/>
      <c r="R114" s="28"/>
      <c r="S114" s="28"/>
      <c r="T114" s="28"/>
      <c r="U114" s="2"/>
      <c r="V114" s="2"/>
      <c r="W114" s="2"/>
      <c r="X114" s="2"/>
      <c r="Y114" s="28"/>
    </row>
    <row r="115" spans="2:25">
      <c r="B115" s="257"/>
      <c r="C115" s="258"/>
      <c r="D115" s="258"/>
      <c r="E115" s="258"/>
      <c r="F115" s="258"/>
      <c r="G115" s="258"/>
      <c r="H115" s="28"/>
      <c r="I115" s="28"/>
      <c r="J115" s="28"/>
      <c r="K115" s="28"/>
      <c r="L115" s="28"/>
      <c r="M115" s="2"/>
      <c r="N115" s="2"/>
      <c r="O115" s="2"/>
      <c r="P115" s="28"/>
      <c r="Q115" s="28"/>
      <c r="R115" s="28"/>
      <c r="S115" s="28"/>
      <c r="T115" s="28"/>
      <c r="U115" s="2"/>
      <c r="V115" s="2"/>
      <c r="W115" s="2"/>
      <c r="X115" s="2"/>
      <c r="Y115" s="28"/>
    </row>
    <row r="116" spans="2:25">
      <c r="B116" s="257"/>
      <c r="C116" s="258"/>
      <c r="D116" s="258"/>
      <c r="E116" s="258"/>
      <c r="F116" s="258"/>
      <c r="G116" s="258"/>
      <c r="H116" s="28"/>
      <c r="I116" s="28"/>
      <c r="J116" s="28"/>
      <c r="K116" s="28"/>
      <c r="L116" s="28"/>
      <c r="M116" s="2"/>
      <c r="N116" s="2"/>
      <c r="O116" s="2"/>
      <c r="P116" s="28"/>
      <c r="Q116" s="28"/>
      <c r="R116" s="28"/>
      <c r="S116" s="28"/>
      <c r="T116" s="28"/>
      <c r="U116" s="2"/>
      <c r="V116" s="2"/>
      <c r="W116" s="2"/>
      <c r="X116" s="2"/>
      <c r="Y116" s="28"/>
    </row>
    <row r="117" spans="2:25">
      <c r="B117" s="257"/>
      <c r="C117" s="258"/>
      <c r="D117" s="258"/>
      <c r="E117" s="258"/>
      <c r="F117" s="258"/>
      <c r="G117" s="258"/>
      <c r="H117" s="28"/>
      <c r="I117" s="28"/>
      <c r="J117" s="28"/>
      <c r="K117" s="28"/>
      <c r="L117" s="28"/>
      <c r="M117" s="2"/>
      <c r="N117" s="2"/>
      <c r="O117" s="2"/>
      <c r="P117" s="28"/>
      <c r="Q117" s="28"/>
      <c r="R117" s="28"/>
      <c r="S117" s="28"/>
      <c r="T117" s="28"/>
      <c r="U117" s="2"/>
      <c r="V117" s="2"/>
      <c r="W117" s="2"/>
      <c r="X117" s="2"/>
      <c r="Y117" s="28"/>
    </row>
    <row r="118" spans="2:25">
      <c r="B118" s="257"/>
      <c r="C118" s="258"/>
      <c r="D118" s="258"/>
      <c r="E118" s="258"/>
      <c r="F118" s="258"/>
      <c r="G118" s="258"/>
      <c r="H118" s="28"/>
      <c r="I118" s="28"/>
      <c r="J118" s="28"/>
      <c r="K118" s="28"/>
      <c r="L118" s="28"/>
      <c r="M118" s="2"/>
      <c r="N118" s="2"/>
      <c r="O118" s="2"/>
      <c r="P118" s="28"/>
      <c r="Q118" s="28"/>
      <c r="R118" s="28"/>
      <c r="S118" s="28"/>
      <c r="T118" s="28"/>
      <c r="U118" s="2"/>
      <c r="V118" s="2"/>
      <c r="W118" s="2"/>
      <c r="X118" s="2"/>
      <c r="Y118" s="28"/>
    </row>
    <row r="119" spans="2:25">
      <c r="B119" s="257"/>
      <c r="C119" s="258"/>
      <c r="D119" s="258"/>
      <c r="E119" s="258"/>
      <c r="F119" s="258"/>
      <c r="G119" s="258"/>
      <c r="H119" s="28"/>
      <c r="I119" s="28"/>
      <c r="J119" s="28"/>
      <c r="K119" s="28"/>
      <c r="L119" s="28"/>
      <c r="M119" s="2"/>
      <c r="N119" s="2"/>
      <c r="O119" s="2"/>
      <c r="P119" s="28"/>
      <c r="Q119" s="28"/>
      <c r="R119" s="28"/>
      <c r="S119" s="28"/>
      <c r="T119" s="28"/>
      <c r="U119" s="2"/>
      <c r="V119" s="2"/>
      <c r="W119" s="2"/>
      <c r="X119" s="2"/>
      <c r="Y119" s="28"/>
    </row>
    <row r="120" spans="2:25">
      <c r="B120" s="257"/>
      <c r="C120" s="258"/>
      <c r="D120" s="258"/>
      <c r="E120" s="258"/>
      <c r="F120" s="258"/>
      <c r="G120" s="258"/>
      <c r="H120" s="28"/>
      <c r="I120" s="28"/>
      <c r="J120" s="28"/>
      <c r="K120" s="28"/>
      <c r="L120" s="28"/>
      <c r="M120" s="2"/>
      <c r="N120" s="2"/>
      <c r="O120" s="2"/>
      <c r="P120" s="28"/>
      <c r="Q120" s="28"/>
      <c r="R120" s="28"/>
      <c r="S120" s="28"/>
      <c r="T120" s="28"/>
      <c r="U120" s="2"/>
      <c r="V120" s="2"/>
      <c r="W120" s="2"/>
      <c r="X120" s="2"/>
      <c r="Y120" s="28"/>
    </row>
    <row r="121" spans="2:25">
      <c r="B121" s="257"/>
      <c r="C121" s="258"/>
      <c r="D121" s="258"/>
      <c r="E121" s="258"/>
      <c r="F121" s="258"/>
      <c r="G121" s="258"/>
      <c r="H121" s="28"/>
      <c r="I121" s="28"/>
      <c r="J121" s="28"/>
      <c r="K121" s="28"/>
      <c r="L121" s="28"/>
      <c r="M121" s="2"/>
      <c r="N121" s="2"/>
      <c r="O121" s="2"/>
      <c r="P121" s="28"/>
      <c r="Q121" s="28"/>
      <c r="R121" s="28"/>
      <c r="S121" s="28"/>
      <c r="T121" s="28"/>
      <c r="U121" s="2"/>
      <c r="V121" s="2"/>
      <c r="W121" s="2"/>
      <c r="X121" s="2"/>
      <c r="Y121" s="28"/>
    </row>
    <row r="122" spans="2:25">
      <c r="B122" s="257"/>
      <c r="C122" s="258"/>
      <c r="D122" s="258"/>
      <c r="E122" s="258"/>
      <c r="F122" s="258"/>
      <c r="G122" s="258"/>
      <c r="H122" s="28"/>
      <c r="I122" s="28"/>
      <c r="J122" s="28"/>
      <c r="K122" s="28"/>
      <c r="L122" s="28"/>
      <c r="M122" s="2"/>
      <c r="N122" s="2"/>
      <c r="O122" s="2"/>
      <c r="P122" s="28"/>
      <c r="Q122" s="28"/>
      <c r="R122" s="28"/>
      <c r="S122" s="28"/>
      <c r="T122" s="28"/>
      <c r="U122" s="2"/>
      <c r="V122" s="2"/>
      <c r="W122" s="2"/>
      <c r="X122" s="2"/>
      <c r="Y122" s="28"/>
    </row>
    <row r="123" spans="2:25">
      <c r="B123" s="257"/>
      <c r="C123" s="258"/>
      <c r="D123" s="258"/>
      <c r="E123" s="258"/>
      <c r="F123" s="258"/>
      <c r="G123" s="258"/>
      <c r="H123" s="28"/>
      <c r="I123" s="28"/>
      <c r="J123" s="28"/>
      <c r="K123" s="28"/>
      <c r="L123" s="28"/>
      <c r="M123" s="2"/>
      <c r="N123" s="2"/>
      <c r="O123" s="2"/>
      <c r="P123" s="28"/>
      <c r="Q123" s="28"/>
      <c r="R123" s="28"/>
      <c r="S123" s="28"/>
      <c r="T123" s="28"/>
      <c r="U123" s="2"/>
      <c r="V123" s="2"/>
      <c r="W123" s="2"/>
      <c r="X123" s="2"/>
      <c r="Y123" s="28"/>
    </row>
    <row r="124" spans="2:25">
      <c r="B124" s="257"/>
      <c r="C124" s="258"/>
      <c r="D124" s="258"/>
      <c r="E124" s="258"/>
      <c r="F124" s="258"/>
      <c r="G124" s="258"/>
      <c r="H124" s="28"/>
      <c r="I124" s="28"/>
      <c r="J124" s="28"/>
      <c r="K124" s="28"/>
      <c r="L124" s="28"/>
      <c r="M124" s="2"/>
      <c r="N124" s="2"/>
      <c r="O124" s="2"/>
      <c r="P124" s="28"/>
      <c r="Q124" s="28"/>
      <c r="R124" s="28"/>
      <c r="S124" s="28"/>
      <c r="T124" s="28"/>
      <c r="U124" s="2"/>
      <c r="V124" s="2"/>
      <c r="W124" s="2"/>
      <c r="X124" s="2"/>
      <c r="Y124" s="28"/>
    </row>
    <row r="125" spans="2:25">
      <c r="B125" s="257"/>
      <c r="C125" s="258"/>
      <c r="D125" s="258"/>
      <c r="E125" s="258"/>
      <c r="F125" s="258"/>
      <c r="G125" s="258"/>
      <c r="H125" s="28"/>
      <c r="I125" s="28"/>
      <c r="J125" s="28"/>
      <c r="K125" s="28"/>
      <c r="L125" s="28"/>
      <c r="M125" s="2"/>
      <c r="N125" s="2"/>
      <c r="O125" s="2"/>
      <c r="P125" s="28"/>
      <c r="Q125" s="28"/>
      <c r="R125" s="28"/>
      <c r="S125" s="28"/>
      <c r="T125" s="28"/>
      <c r="U125" s="2"/>
      <c r="V125" s="2"/>
      <c r="W125" s="2"/>
      <c r="X125" s="2"/>
      <c r="Y125" s="28"/>
    </row>
    <row r="126" spans="2:25">
      <c r="B126" s="257"/>
      <c r="C126" s="258"/>
      <c r="D126" s="258"/>
      <c r="E126" s="258"/>
      <c r="F126" s="258"/>
      <c r="G126" s="258"/>
      <c r="H126" s="28"/>
      <c r="I126" s="28"/>
      <c r="J126" s="28"/>
      <c r="K126" s="28"/>
      <c r="L126" s="28"/>
      <c r="M126" s="2"/>
      <c r="N126" s="2"/>
      <c r="O126" s="2"/>
      <c r="P126" s="28"/>
      <c r="Q126" s="28"/>
      <c r="R126" s="28"/>
      <c r="S126" s="28"/>
      <c r="T126" s="28"/>
      <c r="U126" s="2"/>
      <c r="V126" s="2"/>
      <c r="W126" s="2"/>
      <c r="X126" s="2"/>
      <c r="Y126" s="28"/>
    </row>
    <row r="127" spans="2:25">
      <c r="B127" s="257"/>
      <c r="C127" s="258"/>
      <c r="D127" s="258"/>
      <c r="E127" s="258"/>
      <c r="F127" s="258"/>
      <c r="G127" s="258"/>
      <c r="H127" s="28"/>
      <c r="I127" s="28"/>
      <c r="J127" s="28"/>
      <c r="K127" s="28"/>
      <c r="L127" s="28"/>
      <c r="M127" s="2"/>
      <c r="N127" s="2"/>
      <c r="O127" s="2"/>
      <c r="P127" s="28"/>
      <c r="Q127" s="28"/>
      <c r="R127" s="28"/>
      <c r="S127" s="28"/>
      <c r="T127" s="28"/>
      <c r="U127" s="2"/>
      <c r="V127" s="2"/>
      <c r="W127" s="2"/>
      <c r="X127" s="2"/>
      <c r="Y127" s="28"/>
    </row>
    <row r="128" spans="2:25">
      <c r="B128" s="257"/>
      <c r="C128" s="258"/>
      <c r="D128" s="258"/>
      <c r="E128" s="258"/>
      <c r="F128" s="258"/>
      <c r="G128" s="258"/>
      <c r="H128" s="28"/>
      <c r="I128" s="28"/>
      <c r="J128" s="28"/>
      <c r="K128" s="28"/>
      <c r="L128" s="28"/>
      <c r="M128" s="2"/>
      <c r="N128" s="2"/>
      <c r="O128" s="2"/>
      <c r="P128" s="28"/>
      <c r="Q128" s="28"/>
      <c r="R128" s="28"/>
      <c r="S128" s="28"/>
      <c r="T128" s="28"/>
      <c r="U128" s="2"/>
      <c r="V128" s="2"/>
      <c r="W128" s="2"/>
      <c r="X128" s="2"/>
      <c r="Y128" s="28"/>
    </row>
    <row r="129" spans="2:25">
      <c r="B129" s="257"/>
      <c r="C129" s="258"/>
      <c r="D129" s="258"/>
      <c r="E129" s="258"/>
      <c r="F129" s="258"/>
      <c r="G129" s="258"/>
      <c r="H129" s="28"/>
      <c r="I129" s="28"/>
      <c r="J129" s="28"/>
      <c r="K129" s="28"/>
      <c r="L129" s="28"/>
      <c r="M129" s="2"/>
      <c r="N129" s="2"/>
      <c r="O129" s="2"/>
      <c r="P129" s="28"/>
      <c r="Q129" s="28"/>
      <c r="R129" s="28"/>
      <c r="S129" s="28"/>
      <c r="T129" s="28"/>
      <c r="U129" s="2"/>
      <c r="V129" s="2"/>
      <c r="W129" s="2"/>
      <c r="X129" s="2"/>
      <c r="Y129" s="28"/>
    </row>
    <row r="130" spans="2:25">
      <c r="B130" s="258"/>
      <c r="C130" s="258"/>
      <c r="D130" s="258"/>
      <c r="E130" s="258"/>
      <c r="F130" s="258"/>
      <c r="G130" s="258"/>
      <c r="H130" s="28"/>
      <c r="I130" s="28"/>
      <c r="J130" s="28"/>
      <c r="K130" s="28"/>
      <c r="L130" s="28"/>
      <c r="M130" s="2"/>
      <c r="N130" s="2"/>
      <c r="O130" s="2"/>
      <c r="P130" s="28"/>
      <c r="Q130" s="28"/>
      <c r="R130" s="28"/>
      <c r="S130" s="28"/>
      <c r="T130" s="28"/>
      <c r="U130" s="2"/>
      <c r="V130" s="2"/>
      <c r="W130" s="2"/>
      <c r="X130" s="2"/>
      <c r="Y130" s="28"/>
    </row>
    <row r="131" spans="2:25">
      <c r="B131" s="258"/>
      <c r="C131" s="258"/>
      <c r="D131" s="258"/>
      <c r="E131" s="258"/>
      <c r="F131" s="258"/>
      <c r="G131" s="258"/>
      <c r="H131" s="28"/>
      <c r="I131" s="28"/>
      <c r="J131" s="28"/>
      <c r="K131" s="28"/>
      <c r="L131" s="28"/>
      <c r="M131" s="2"/>
      <c r="N131" s="2"/>
      <c r="O131" s="2"/>
      <c r="P131" s="28"/>
      <c r="Q131" s="28"/>
      <c r="R131" s="28"/>
      <c r="S131" s="28"/>
      <c r="T131" s="28"/>
      <c r="U131" s="2"/>
      <c r="V131" s="2"/>
      <c r="W131" s="2"/>
      <c r="X131" s="2"/>
      <c r="Y131" s="28"/>
    </row>
    <row r="132" spans="2:25">
      <c r="B132" s="258"/>
      <c r="C132" s="258"/>
      <c r="D132" s="258"/>
      <c r="E132" s="258"/>
      <c r="F132" s="258"/>
      <c r="G132" s="258"/>
      <c r="H132" s="28"/>
      <c r="I132" s="28"/>
      <c r="J132" s="28"/>
      <c r="K132" s="28"/>
      <c r="L132" s="28"/>
      <c r="M132" s="2"/>
      <c r="N132" s="2"/>
      <c r="O132" s="2"/>
      <c r="P132" s="28"/>
      <c r="Q132" s="28"/>
      <c r="R132" s="28"/>
      <c r="S132" s="28"/>
      <c r="T132" s="28"/>
      <c r="U132" s="2"/>
      <c r="V132" s="2"/>
      <c r="W132" s="2"/>
      <c r="X132" s="2"/>
      <c r="Y132" s="28"/>
    </row>
    <row r="133" spans="2:25">
      <c r="B133" s="258"/>
      <c r="C133" s="258"/>
      <c r="D133" s="258"/>
      <c r="E133" s="258"/>
      <c r="F133" s="258"/>
      <c r="G133" s="258"/>
      <c r="H133" s="28"/>
      <c r="I133" s="28"/>
      <c r="J133" s="28"/>
      <c r="K133" s="28"/>
      <c r="L133" s="28"/>
      <c r="M133" s="2"/>
      <c r="N133" s="2"/>
      <c r="O133" s="2"/>
      <c r="P133" s="28"/>
      <c r="Q133" s="28"/>
      <c r="R133" s="28"/>
      <c r="S133" s="28"/>
      <c r="T133" s="28"/>
      <c r="U133" s="2"/>
      <c r="V133" s="2"/>
      <c r="W133" s="2"/>
      <c r="X133" s="2"/>
      <c r="Y133" s="28"/>
    </row>
    <row r="134" spans="2:25">
      <c r="B134" s="258"/>
      <c r="C134" s="258"/>
      <c r="D134" s="258"/>
      <c r="E134" s="258"/>
      <c r="F134" s="258"/>
      <c r="G134" s="258"/>
      <c r="H134" s="28"/>
      <c r="I134" s="28"/>
      <c r="J134" s="28"/>
      <c r="K134" s="28"/>
      <c r="L134" s="28"/>
      <c r="M134" s="2"/>
      <c r="N134" s="2"/>
      <c r="O134" s="2"/>
      <c r="P134" s="28"/>
      <c r="Q134" s="28"/>
      <c r="R134" s="28"/>
      <c r="S134" s="28"/>
      <c r="T134" s="28"/>
      <c r="U134" s="2"/>
      <c r="V134" s="2"/>
      <c r="W134" s="2"/>
      <c r="X134" s="2"/>
      <c r="Y134" s="28"/>
    </row>
    <row r="135" spans="2:25">
      <c r="B135" s="258"/>
      <c r="C135" s="258"/>
      <c r="D135" s="258"/>
      <c r="E135" s="258"/>
      <c r="F135" s="258"/>
      <c r="G135" s="258"/>
      <c r="H135" s="28"/>
      <c r="I135" s="28"/>
      <c r="J135" s="28"/>
      <c r="K135" s="28"/>
      <c r="L135" s="28"/>
      <c r="M135" s="2"/>
      <c r="N135" s="2"/>
      <c r="O135" s="2"/>
      <c r="P135" s="28"/>
      <c r="Q135" s="28"/>
      <c r="R135" s="28"/>
      <c r="S135" s="28"/>
      <c r="T135" s="28"/>
      <c r="U135" s="2"/>
      <c r="V135" s="2"/>
      <c r="W135" s="2"/>
      <c r="X135" s="2"/>
      <c r="Y135" s="28"/>
    </row>
    <row r="136" spans="2:25">
      <c r="B136" s="258"/>
      <c r="C136" s="258"/>
      <c r="D136" s="258"/>
      <c r="E136" s="258"/>
      <c r="F136" s="258"/>
      <c r="G136" s="258"/>
      <c r="H136" s="28"/>
      <c r="I136" s="28"/>
      <c r="J136" s="28"/>
      <c r="K136" s="28"/>
      <c r="L136" s="28"/>
      <c r="M136" s="2"/>
      <c r="N136" s="2"/>
      <c r="O136" s="2"/>
      <c r="P136" s="28"/>
      <c r="Q136" s="28"/>
      <c r="R136" s="28"/>
      <c r="S136" s="28"/>
      <c r="T136" s="28"/>
      <c r="U136" s="2"/>
      <c r="V136" s="2"/>
      <c r="W136" s="2"/>
      <c r="X136" s="2"/>
      <c r="Y136" s="28"/>
    </row>
    <row r="137" spans="2:25">
      <c r="B137" s="258"/>
      <c r="C137" s="258"/>
      <c r="D137" s="258"/>
      <c r="E137" s="258"/>
      <c r="F137" s="258"/>
      <c r="G137" s="258"/>
      <c r="H137" s="28"/>
      <c r="I137" s="28"/>
      <c r="J137" s="28"/>
      <c r="K137" s="28"/>
      <c r="L137" s="28"/>
      <c r="M137" s="2"/>
      <c r="N137" s="2"/>
      <c r="O137" s="2"/>
      <c r="P137" s="28"/>
      <c r="Q137" s="28"/>
      <c r="R137" s="28"/>
      <c r="S137" s="28"/>
      <c r="T137" s="28"/>
      <c r="U137" s="2"/>
      <c r="V137" s="2"/>
      <c r="W137" s="2"/>
      <c r="X137" s="2"/>
      <c r="Y137" s="28"/>
    </row>
    <row r="138" spans="2:25">
      <c r="B138" s="258"/>
      <c r="C138" s="258"/>
      <c r="D138" s="258"/>
      <c r="E138" s="258"/>
      <c r="F138" s="258"/>
      <c r="G138" s="258"/>
      <c r="H138" s="28"/>
      <c r="I138" s="28"/>
      <c r="J138" s="28"/>
      <c r="K138" s="28"/>
      <c r="L138" s="28"/>
      <c r="M138" s="2"/>
      <c r="N138" s="2"/>
      <c r="O138" s="2"/>
      <c r="P138" s="28"/>
      <c r="Q138" s="28"/>
      <c r="R138" s="28"/>
      <c r="S138" s="28"/>
      <c r="T138" s="28"/>
      <c r="U138" s="2"/>
      <c r="V138" s="2"/>
      <c r="W138" s="2"/>
      <c r="X138" s="2"/>
      <c r="Y138" s="28"/>
    </row>
    <row r="139" spans="2:25">
      <c r="B139" s="258"/>
      <c r="C139" s="258"/>
      <c r="D139" s="258"/>
      <c r="E139" s="258"/>
      <c r="F139" s="258"/>
      <c r="G139" s="258"/>
      <c r="H139" s="28"/>
      <c r="I139" s="28"/>
      <c r="J139" s="28"/>
      <c r="K139" s="28"/>
      <c r="L139" s="28"/>
      <c r="M139" s="2"/>
      <c r="N139" s="2"/>
      <c r="O139" s="2"/>
      <c r="P139" s="28"/>
      <c r="Q139" s="28"/>
      <c r="R139" s="28"/>
      <c r="S139" s="28"/>
      <c r="T139" s="28"/>
      <c r="U139" s="2"/>
      <c r="V139" s="2"/>
      <c r="W139" s="2"/>
      <c r="X139" s="2"/>
      <c r="Y139" s="28"/>
    </row>
    <row r="140" spans="2:25">
      <c r="B140" s="258"/>
      <c r="C140" s="258"/>
      <c r="D140" s="258"/>
      <c r="E140" s="258"/>
      <c r="F140" s="258"/>
      <c r="G140" s="258"/>
      <c r="H140" s="28"/>
      <c r="I140" s="28"/>
      <c r="J140" s="28"/>
      <c r="K140" s="28"/>
      <c r="L140" s="28"/>
      <c r="M140" s="2"/>
      <c r="N140" s="2"/>
      <c r="O140" s="2"/>
      <c r="P140" s="28"/>
      <c r="Q140" s="28"/>
      <c r="R140" s="28"/>
      <c r="S140" s="28"/>
      <c r="T140" s="28"/>
      <c r="U140" s="2"/>
      <c r="V140" s="2"/>
      <c r="W140" s="2"/>
      <c r="X140" s="2"/>
      <c r="Y140" s="28"/>
    </row>
    <row r="141" spans="2:25">
      <c r="B141" s="258"/>
      <c r="C141" s="258"/>
      <c r="D141" s="258"/>
      <c r="E141" s="258"/>
      <c r="F141" s="258"/>
      <c r="G141" s="258"/>
      <c r="H141" s="28"/>
      <c r="I141" s="28"/>
      <c r="J141" s="28"/>
      <c r="K141" s="28"/>
      <c r="L141" s="28"/>
      <c r="M141" s="2"/>
      <c r="N141" s="2"/>
      <c r="O141" s="2"/>
      <c r="P141" s="28"/>
      <c r="Q141" s="28"/>
      <c r="R141" s="28"/>
      <c r="S141" s="28"/>
      <c r="T141" s="28"/>
      <c r="U141" s="2"/>
      <c r="V141" s="2"/>
      <c r="W141" s="2"/>
      <c r="X141" s="2"/>
      <c r="Y141" s="28"/>
    </row>
    <row r="142" spans="2:25">
      <c r="B142" s="258"/>
      <c r="C142" s="258"/>
      <c r="D142" s="258"/>
      <c r="E142" s="258"/>
      <c r="F142" s="258"/>
      <c r="G142" s="258"/>
      <c r="H142" s="28"/>
      <c r="I142" s="28"/>
      <c r="J142" s="28"/>
      <c r="K142" s="28"/>
      <c r="L142" s="28"/>
      <c r="M142" s="2"/>
      <c r="N142" s="2"/>
      <c r="O142" s="2"/>
      <c r="P142" s="28"/>
      <c r="Q142" s="28"/>
      <c r="R142" s="28"/>
      <c r="S142" s="28"/>
      <c r="T142" s="28"/>
      <c r="U142" s="2"/>
      <c r="V142" s="2"/>
      <c r="W142" s="2"/>
      <c r="X142" s="2"/>
      <c r="Y142" s="28"/>
    </row>
    <row r="143" spans="2:25">
      <c r="B143" s="258"/>
      <c r="C143" s="258"/>
      <c r="D143" s="258"/>
      <c r="E143" s="258"/>
      <c r="F143" s="258"/>
      <c r="G143" s="258"/>
      <c r="H143" s="28"/>
      <c r="I143" s="28"/>
      <c r="J143" s="28"/>
      <c r="K143" s="28"/>
      <c r="L143" s="28"/>
      <c r="M143" s="2"/>
      <c r="N143" s="2"/>
      <c r="O143" s="2"/>
      <c r="P143" s="28"/>
      <c r="Q143" s="28"/>
      <c r="R143" s="28"/>
      <c r="S143" s="28"/>
      <c r="T143" s="28"/>
      <c r="U143" s="2"/>
      <c r="V143" s="2"/>
      <c r="W143" s="2"/>
      <c r="X143" s="2"/>
      <c r="Y143" s="28"/>
    </row>
    <row r="144" spans="2:25">
      <c r="B144" s="258"/>
      <c r="C144" s="258"/>
      <c r="D144" s="258"/>
      <c r="E144" s="258"/>
      <c r="F144" s="258"/>
      <c r="G144" s="258"/>
      <c r="H144" s="28"/>
      <c r="I144" s="28"/>
      <c r="J144" s="28"/>
      <c r="K144" s="28"/>
      <c r="L144" s="28"/>
      <c r="M144" s="2"/>
      <c r="N144" s="2"/>
      <c r="O144" s="2"/>
      <c r="P144" s="28"/>
      <c r="Q144" s="28"/>
      <c r="R144" s="28"/>
      <c r="S144" s="28"/>
      <c r="T144" s="28"/>
      <c r="U144" s="2"/>
      <c r="V144" s="2"/>
      <c r="W144" s="2"/>
      <c r="X144" s="2"/>
      <c r="Y144" s="28"/>
    </row>
    <row r="145" spans="2:25">
      <c r="B145" s="258"/>
      <c r="C145" s="258"/>
      <c r="D145" s="258"/>
      <c r="E145" s="258"/>
      <c r="F145" s="258"/>
      <c r="G145" s="258"/>
      <c r="H145" s="28"/>
      <c r="I145" s="28"/>
      <c r="J145" s="28"/>
      <c r="K145" s="28"/>
      <c r="L145" s="28"/>
      <c r="M145" s="2"/>
      <c r="N145" s="2"/>
      <c r="O145" s="2"/>
      <c r="P145" s="28"/>
      <c r="Q145" s="28"/>
      <c r="R145" s="28"/>
      <c r="S145" s="28"/>
      <c r="T145" s="28"/>
      <c r="U145" s="2"/>
      <c r="V145" s="2"/>
      <c r="W145" s="2"/>
      <c r="X145" s="2"/>
      <c r="Y145" s="28"/>
    </row>
    <row r="146" spans="2:25">
      <c r="B146" s="258"/>
      <c r="C146" s="258"/>
      <c r="D146" s="258"/>
      <c r="E146" s="258"/>
      <c r="F146" s="258"/>
      <c r="G146" s="258"/>
      <c r="H146" s="28"/>
      <c r="I146" s="28"/>
      <c r="J146" s="28"/>
      <c r="K146" s="28"/>
      <c r="L146" s="28"/>
      <c r="M146" s="2"/>
      <c r="N146" s="2"/>
      <c r="O146" s="2"/>
      <c r="P146" s="28"/>
      <c r="Q146" s="28"/>
      <c r="R146" s="28"/>
      <c r="S146" s="28"/>
      <c r="T146" s="28"/>
      <c r="U146" s="2"/>
      <c r="V146" s="2"/>
      <c r="W146" s="2"/>
      <c r="X146" s="2"/>
      <c r="Y146" s="28"/>
    </row>
    <row r="147" spans="2:25">
      <c r="B147" s="258"/>
      <c r="C147" s="258"/>
      <c r="D147" s="258"/>
      <c r="E147" s="258"/>
      <c r="F147" s="258"/>
      <c r="G147" s="258"/>
      <c r="H147" s="28"/>
      <c r="I147" s="28"/>
      <c r="J147" s="28"/>
      <c r="K147" s="28"/>
      <c r="L147" s="28"/>
      <c r="M147" s="2"/>
      <c r="N147" s="2"/>
      <c r="O147" s="2"/>
      <c r="P147" s="28"/>
      <c r="Q147" s="28"/>
      <c r="R147" s="28"/>
      <c r="S147" s="28"/>
      <c r="T147" s="28"/>
      <c r="U147" s="2"/>
      <c r="V147" s="2"/>
      <c r="W147" s="2"/>
      <c r="X147" s="2"/>
      <c r="Y147" s="28"/>
    </row>
    <row r="148" spans="2:25">
      <c r="B148" s="258"/>
      <c r="C148" s="258"/>
      <c r="D148" s="258"/>
      <c r="E148" s="258"/>
      <c r="F148" s="258"/>
      <c r="G148" s="258"/>
      <c r="H148" s="28"/>
      <c r="I148" s="28"/>
      <c r="J148" s="28"/>
      <c r="K148" s="28"/>
      <c r="L148" s="28"/>
      <c r="M148" s="2"/>
      <c r="N148" s="2"/>
      <c r="O148" s="2"/>
      <c r="P148" s="28"/>
      <c r="Q148" s="28"/>
      <c r="R148" s="28"/>
      <c r="S148" s="28"/>
      <c r="T148" s="28"/>
      <c r="U148" s="2"/>
      <c r="V148" s="2"/>
      <c r="W148" s="2"/>
      <c r="X148" s="2"/>
      <c r="Y148" s="28"/>
    </row>
    <row r="149" spans="2:25">
      <c r="B149" s="258"/>
      <c r="C149" s="258"/>
      <c r="D149" s="258"/>
      <c r="E149" s="258"/>
      <c r="F149" s="258"/>
      <c r="G149" s="258"/>
      <c r="H149" s="28"/>
      <c r="I149" s="28"/>
      <c r="J149" s="28"/>
      <c r="K149" s="28"/>
      <c r="L149" s="28"/>
      <c r="M149" s="2"/>
      <c r="N149" s="2"/>
      <c r="O149" s="2"/>
      <c r="P149" s="28"/>
      <c r="Q149" s="28"/>
      <c r="R149" s="28"/>
      <c r="S149" s="28"/>
      <c r="T149" s="28"/>
      <c r="U149" s="2"/>
      <c r="V149" s="2"/>
      <c r="W149" s="2"/>
      <c r="X149" s="2"/>
      <c r="Y149" s="28"/>
    </row>
    <row r="150" spans="2:25">
      <c r="B150" s="258"/>
      <c r="C150" s="258"/>
      <c r="D150" s="258"/>
      <c r="E150" s="258"/>
      <c r="F150" s="258"/>
      <c r="G150" s="258"/>
      <c r="H150" s="28"/>
      <c r="I150" s="28"/>
      <c r="J150" s="28"/>
      <c r="K150" s="28"/>
      <c r="L150" s="28"/>
      <c r="M150" s="2"/>
      <c r="N150" s="2"/>
      <c r="O150" s="2"/>
      <c r="P150" s="28"/>
      <c r="Q150" s="28"/>
      <c r="R150" s="28"/>
      <c r="S150" s="28"/>
      <c r="T150" s="28"/>
      <c r="U150" s="2"/>
      <c r="V150" s="2"/>
      <c r="W150" s="2"/>
      <c r="X150" s="2"/>
      <c r="Y150" s="28"/>
    </row>
    <row r="151" spans="2:25">
      <c r="B151" s="258"/>
      <c r="C151" s="258"/>
      <c r="D151" s="258"/>
      <c r="E151" s="258"/>
      <c r="F151" s="258"/>
      <c r="G151" s="258"/>
      <c r="H151" s="28"/>
      <c r="I151" s="28"/>
      <c r="J151" s="28"/>
      <c r="K151" s="28"/>
      <c r="L151" s="28"/>
      <c r="M151" s="2"/>
      <c r="N151" s="2"/>
      <c r="O151" s="2"/>
      <c r="P151" s="28"/>
      <c r="Q151" s="28"/>
      <c r="R151" s="28"/>
      <c r="S151" s="28"/>
      <c r="T151" s="28"/>
      <c r="U151" s="2"/>
      <c r="V151" s="2"/>
      <c r="W151" s="2"/>
      <c r="X151" s="2"/>
      <c r="Y151" s="28"/>
    </row>
    <row r="152" spans="2:25">
      <c r="B152" s="258"/>
      <c r="C152" s="258"/>
      <c r="D152" s="258"/>
      <c r="E152" s="258"/>
      <c r="F152" s="258"/>
      <c r="G152" s="258"/>
      <c r="H152" s="28"/>
      <c r="I152" s="28"/>
      <c r="J152" s="28"/>
      <c r="K152" s="28"/>
      <c r="L152" s="28"/>
      <c r="M152" s="2"/>
      <c r="N152" s="2"/>
      <c r="O152" s="2"/>
      <c r="P152" s="28"/>
      <c r="Q152" s="28"/>
      <c r="R152" s="28"/>
      <c r="S152" s="28"/>
      <c r="T152" s="28"/>
      <c r="U152" s="2"/>
      <c r="V152" s="2"/>
      <c r="W152" s="2"/>
      <c r="X152" s="2"/>
      <c r="Y152" s="28"/>
    </row>
    <row r="153" spans="2:25">
      <c r="B153" s="258"/>
      <c r="C153" s="258"/>
      <c r="D153" s="258"/>
      <c r="E153" s="258"/>
      <c r="F153" s="258"/>
      <c r="G153" s="258"/>
      <c r="H153" s="28"/>
      <c r="I153" s="28"/>
      <c r="J153" s="28"/>
      <c r="K153" s="28"/>
      <c r="L153" s="28"/>
      <c r="M153" s="2"/>
      <c r="N153" s="2"/>
      <c r="O153" s="2"/>
      <c r="P153" s="28"/>
      <c r="Q153" s="28"/>
      <c r="R153" s="28"/>
      <c r="S153" s="28"/>
      <c r="T153" s="28"/>
      <c r="U153" s="2"/>
      <c r="V153" s="2"/>
      <c r="W153" s="2"/>
      <c r="X153" s="2"/>
      <c r="Y153" s="28"/>
    </row>
    <row r="154" spans="2:25">
      <c r="B154" s="258"/>
      <c r="C154" s="258"/>
      <c r="D154" s="258"/>
      <c r="E154" s="258"/>
      <c r="F154" s="258"/>
      <c r="G154" s="258"/>
      <c r="H154" s="28"/>
      <c r="I154" s="28"/>
      <c r="J154" s="28"/>
      <c r="K154" s="28"/>
      <c r="L154" s="28"/>
      <c r="M154" s="2"/>
      <c r="N154" s="2"/>
      <c r="O154" s="2"/>
      <c r="P154" s="28"/>
      <c r="Q154" s="28"/>
      <c r="R154" s="28"/>
      <c r="S154" s="28"/>
      <c r="T154" s="28"/>
      <c r="U154" s="2"/>
      <c r="V154" s="2"/>
      <c r="W154" s="2"/>
      <c r="X154" s="2"/>
      <c r="Y154" s="28"/>
    </row>
    <row r="155" spans="2:25">
      <c r="B155" s="258"/>
      <c r="C155" s="258"/>
      <c r="D155" s="258"/>
      <c r="E155" s="258"/>
      <c r="F155" s="258"/>
      <c r="G155" s="258"/>
      <c r="H155" s="28"/>
      <c r="I155" s="28"/>
      <c r="J155" s="28"/>
      <c r="K155" s="28"/>
      <c r="L155" s="28"/>
      <c r="M155" s="2"/>
      <c r="N155" s="2"/>
      <c r="O155" s="2"/>
      <c r="P155" s="28"/>
      <c r="Q155" s="28"/>
      <c r="R155" s="28"/>
      <c r="S155" s="28"/>
      <c r="T155" s="28"/>
      <c r="U155" s="2"/>
      <c r="V155" s="2"/>
      <c r="W155" s="2"/>
      <c r="X155" s="2"/>
      <c r="Y155" s="28"/>
    </row>
    <row r="156" spans="2:25">
      <c r="B156" s="258"/>
      <c r="C156" s="258"/>
      <c r="D156" s="258"/>
      <c r="E156" s="258"/>
      <c r="F156" s="258"/>
      <c r="G156" s="258"/>
      <c r="H156" s="28"/>
      <c r="I156" s="28"/>
      <c r="J156" s="28"/>
      <c r="K156" s="28"/>
      <c r="L156" s="28"/>
      <c r="M156" s="2"/>
      <c r="N156" s="2"/>
      <c r="O156" s="2"/>
      <c r="P156" s="28"/>
      <c r="Q156" s="28"/>
      <c r="R156" s="28"/>
      <c r="S156" s="28"/>
      <c r="T156" s="28"/>
      <c r="U156" s="2"/>
      <c r="V156" s="2"/>
      <c r="W156" s="2"/>
      <c r="X156" s="2"/>
      <c r="Y156" s="28"/>
    </row>
    <row r="157" spans="2:25">
      <c r="B157" s="258"/>
      <c r="C157" s="258"/>
      <c r="D157" s="258"/>
      <c r="E157" s="258"/>
      <c r="F157" s="258"/>
      <c r="G157" s="258"/>
      <c r="H157" s="28"/>
      <c r="I157" s="28"/>
      <c r="J157" s="28"/>
      <c r="K157" s="28"/>
      <c r="L157" s="28"/>
      <c r="M157" s="2"/>
      <c r="N157" s="2"/>
      <c r="O157" s="2"/>
      <c r="P157" s="28"/>
      <c r="Q157" s="28"/>
      <c r="R157" s="28"/>
      <c r="S157" s="28"/>
      <c r="T157" s="28"/>
      <c r="U157" s="2"/>
      <c r="V157" s="2"/>
      <c r="W157" s="2"/>
      <c r="X157" s="2"/>
      <c r="Y157" s="28"/>
    </row>
    <row r="158" spans="2:25">
      <c r="B158" s="258"/>
      <c r="C158" s="258"/>
      <c r="D158" s="258"/>
      <c r="E158" s="258"/>
      <c r="F158" s="258"/>
      <c r="G158" s="258"/>
      <c r="H158" s="28"/>
      <c r="I158" s="28"/>
      <c r="J158" s="28"/>
      <c r="K158" s="28"/>
      <c r="L158" s="28"/>
      <c r="M158" s="2"/>
      <c r="N158" s="2"/>
      <c r="O158" s="2"/>
      <c r="P158" s="28"/>
      <c r="Q158" s="28"/>
      <c r="R158" s="28"/>
      <c r="S158" s="28"/>
      <c r="T158" s="28"/>
      <c r="U158" s="2"/>
      <c r="V158" s="2"/>
      <c r="W158" s="2"/>
      <c r="X158" s="2"/>
      <c r="Y158" s="28"/>
    </row>
    <row r="159" spans="2:25">
      <c r="B159" s="258"/>
      <c r="C159" s="258"/>
      <c r="D159" s="258"/>
      <c r="E159" s="258"/>
      <c r="F159" s="258"/>
      <c r="G159" s="258"/>
      <c r="H159" s="28"/>
      <c r="I159" s="28"/>
      <c r="J159" s="28"/>
      <c r="K159" s="28"/>
      <c r="L159" s="28"/>
      <c r="M159" s="2"/>
      <c r="N159" s="2"/>
      <c r="O159" s="2"/>
      <c r="P159" s="28"/>
      <c r="Q159" s="28"/>
      <c r="R159" s="28"/>
      <c r="S159" s="28"/>
      <c r="T159" s="28"/>
      <c r="U159" s="2"/>
      <c r="V159" s="2"/>
      <c r="W159" s="2"/>
      <c r="X159" s="2"/>
      <c r="Y159" s="28"/>
    </row>
    <row r="160" spans="2:25">
      <c r="B160" s="258"/>
      <c r="C160" s="258"/>
      <c r="D160" s="258"/>
      <c r="E160" s="258"/>
      <c r="F160" s="258"/>
      <c r="G160" s="258"/>
      <c r="H160" s="28"/>
      <c r="I160" s="28"/>
      <c r="J160" s="28"/>
      <c r="K160" s="28"/>
      <c r="L160" s="28"/>
      <c r="M160" s="2"/>
      <c r="N160" s="2"/>
      <c r="O160" s="2"/>
      <c r="P160" s="28"/>
      <c r="Q160" s="28"/>
      <c r="R160" s="28"/>
      <c r="S160" s="28"/>
      <c r="T160" s="28"/>
      <c r="U160" s="2"/>
      <c r="V160" s="2"/>
      <c r="W160" s="2"/>
      <c r="X160" s="2"/>
      <c r="Y160" s="28"/>
    </row>
    <row r="161" spans="2:25">
      <c r="B161" s="258"/>
      <c r="C161" s="258"/>
      <c r="D161" s="258"/>
      <c r="E161" s="258"/>
      <c r="F161" s="258"/>
      <c r="G161" s="258"/>
      <c r="H161" s="28"/>
      <c r="I161" s="28"/>
      <c r="J161" s="28"/>
      <c r="K161" s="28"/>
      <c r="L161" s="28"/>
      <c r="M161" s="2"/>
      <c r="N161" s="2"/>
      <c r="O161" s="2"/>
      <c r="P161" s="28"/>
      <c r="Q161" s="28"/>
      <c r="R161" s="28"/>
      <c r="S161" s="28"/>
      <c r="T161" s="28"/>
      <c r="U161" s="2"/>
      <c r="V161" s="2"/>
      <c r="W161" s="2"/>
      <c r="X161" s="2"/>
      <c r="Y161" s="28"/>
    </row>
    <row r="162" spans="2:25">
      <c r="B162" s="258"/>
      <c r="C162" s="258"/>
      <c r="D162" s="258"/>
      <c r="E162" s="258"/>
      <c r="F162" s="258"/>
      <c r="G162" s="258"/>
      <c r="H162" s="28"/>
      <c r="I162" s="28"/>
      <c r="J162" s="28"/>
      <c r="K162" s="28"/>
      <c r="L162" s="28"/>
      <c r="M162" s="2"/>
      <c r="N162" s="2"/>
      <c r="O162" s="2"/>
      <c r="P162" s="28"/>
      <c r="Q162" s="28"/>
      <c r="R162" s="28"/>
      <c r="S162" s="28"/>
      <c r="T162" s="28"/>
      <c r="U162" s="2"/>
      <c r="V162" s="2"/>
      <c r="W162" s="2"/>
      <c r="X162" s="2"/>
      <c r="Y162" s="28"/>
    </row>
    <row r="163" spans="2:25">
      <c r="B163" s="258"/>
      <c r="C163" s="258"/>
      <c r="D163" s="258"/>
      <c r="E163" s="258"/>
      <c r="F163" s="258"/>
      <c r="G163" s="258"/>
      <c r="H163" s="28"/>
      <c r="I163" s="28"/>
      <c r="J163" s="28"/>
      <c r="K163" s="28"/>
      <c r="L163" s="28"/>
      <c r="M163" s="2"/>
      <c r="N163" s="2"/>
      <c r="O163" s="2"/>
      <c r="P163" s="28"/>
      <c r="Q163" s="28"/>
      <c r="R163" s="28"/>
      <c r="S163" s="28"/>
      <c r="T163" s="28"/>
      <c r="U163" s="2"/>
      <c r="V163" s="2"/>
      <c r="W163" s="2"/>
      <c r="X163" s="2"/>
      <c r="Y163" s="28"/>
    </row>
    <row r="164" spans="2:25">
      <c r="B164" s="258"/>
      <c r="C164" s="258"/>
      <c r="D164" s="258"/>
      <c r="E164" s="258"/>
      <c r="F164" s="258"/>
      <c r="G164" s="258"/>
      <c r="H164" s="28"/>
      <c r="I164" s="28"/>
      <c r="J164" s="28"/>
      <c r="K164" s="28"/>
      <c r="L164" s="28"/>
      <c r="M164" s="2"/>
      <c r="N164" s="2"/>
      <c r="O164" s="2"/>
      <c r="P164" s="28"/>
      <c r="Q164" s="28"/>
      <c r="R164" s="28"/>
      <c r="S164" s="28"/>
      <c r="T164" s="28"/>
      <c r="U164" s="2"/>
      <c r="V164" s="2"/>
      <c r="W164" s="2"/>
      <c r="X164" s="2"/>
      <c r="Y164" s="28"/>
    </row>
    <row r="165" spans="2:25">
      <c r="B165" s="258"/>
      <c r="C165" s="258"/>
      <c r="D165" s="258"/>
      <c r="E165" s="258"/>
      <c r="F165" s="258"/>
      <c r="G165" s="258"/>
      <c r="H165" s="28"/>
      <c r="I165" s="28"/>
      <c r="J165" s="28"/>
      <c r="K165" s="28"/>
      <c r="L165" s="28"/>
      <c r="M165" s="2"/>
      <c r="N165" s="2"/>
      <c r="O165" s="2"/>
      <c r="P165" s="28"/>
      <c r="Q165" s="28"/>
      <c r="R165" s="28"/>
      <c r="S165" s="28"/>
      <c r="T165" s="28"/>
      <c r="U165" s="2"/>
      <c r="V165" s="2"/>
      <c r="W165" s="2"/>
      <c r="X165" s="2"/>
      <c r="Y165" s="28"/>
    </row>
    <row r="166" spans="2:25">
      <c r="B166" s="258"/>
      <c r="C166" s="258"/>
      <c r="D166" s="258"/>
      <c r="E166" s="258"/>
      <c r="F166" s="258"/>
      <c r="G166" s="258"/>
      <c r="H166" s="28"/>
      <c r="I166" s="28"/>
      <c r="J166" s="28"/>
      <c r="K166" s="28"/>
      <c r="L166" s="28"/>
      <c r="M166" s="2"/>
      <c r="N166" s="2"/>
      <c r="O166" s="2"/>
      <c r="P166" s="28"/>
      <c r="Q166" s="28"/>
      <c r="R166" s="28"/>
      <c r="S166" s="28"/>
      <c r="T166" s="28"/>
      <c r="U166" s="2"/>
      <c r="V166" s="2"/>
      <c r="W166" s="2"/>
      <c r="X166" s="2"/>
      <c r="Y166" s="28"/>
    </row>
    <row r="167" spans="2:25">
      <c r="B167" s="258"/>
      <c r="C167" s="258"/>
      <c r="D167" s="258"/>
      <c r="E167" s="258"/>
      <c r="F167" s="258"/>
      <c r="G167" s="258"/>
      <c r="H167" s="28"/>
      <c r="I167" s="28"/>
      <c r="J167" s="28"/>
      <c r="K167" s="28"/>
      <c r="L167" s="28"/>
      <c r="M167" s="2"/>
      <c r="N167" s="2"/>
      <c r="O167" s="2"/>
      <c r="P167" s="28"/>
      <c r="Q167" s="28"/>
      <c r="R167" s="28"/>
      <c r="S167" s="28"/>
      <c r="T167" s="28"/>
      <c r="U167" s="2"/>
      <c r="V167" s="2"/>
      <c r="W167" s="2"/>
      <c r="X167" s="2"/>
      <c r="Y167" s="28"/>
    </row>
    <row r="168" spans="2:25">
      <c r="B168" s="258"/>
      <c r="C168" s="258"/>
      <c r="D168" s="258"/>
      <c r="E168" s="258"/>
      <c r="F168" s="258"/>
      <c r="G168" s="258"/>
      <c r="H168" s="28"/>
      <c r="I168" s="28"/>
      <c r="J168" s="28"/>
      <c r="K168" s="28"/>
      <c r="L168" s="28"/>
      <c r="M168" s="2"/>
      <c r="N168" s="2"/>
      <c r="O168" s="2"/>
      <c r="P168" s="28"/>
      <c r="Q168" s="28"/>
      <c r="R168" s="28"/>
      <c r="S168" s="28"/>
      <c r="T168" s="28"/>
      <c r="U168" s="2"/>
      <c r="V168" s="2"/>
      <c r="W168" s="2"/>
      <c r="X168" s="2"/>
      <c r="Y168" s="28"/>
    </row>
    <row r="169" spans="2:25">
      <c r="B169" s="258"/>
      <c r="C169" s="258"/>
      <c r="D169" s="258"/>
      <c r="E169" s="258"/>
      <c r="F169" s="258"/>
      <c r="G169" s="258"/>
      <c r="H169" s="28"/>
      <c r="I169" s="28"/>
      <c r="J169" s="28"/>
      <c r="K169" s="28"/>
      <c r="L169" s="28"/>
      <c r="M169" s="2"/>
      <c r="N169" s="2"/>
      <c r="O169" s="2"/>
      <c r="P169" s="28"/>
      <c r="Q169" s="28"/>
      <c r="R169" s="28"/>
      <c r="S169" s="28"/>
      <c r="T169" s="28"/>
      <c r="U169" s="2"/>
      <c r="V169" s="2"/>
      <c r="W169" s="2"/>
      <c r="X169" s="2"/>
      <c r="Y169" s="28"/>
    </row>
    <row r="170" spans="2:25">
      <c r="B170" s="258"/>
      <c r="C170" s="258"/>
      <c r="D170" s="258"/>
      <c r="E170" s="258"/>
      <c r="F170" s="258"/>
      <c r="G170" s="258"/>
      <c r="H170" s="28"/>
      <c r="I170" s="28"/>
      <c r="J170" s="28"/>
      <c r="K170" s="28"/>
      <c r="L170" s="28"/>
      <c r="M170" s="2"/>
      <c r="N170" s="2"/>
      <c r="O170" s="2"/>
      <c r="P170" s="28"/>
      <c r="Q170" s="28"/>
      <c r="R170" s="28"/>
      <c r="S170" s="28"/>
      <c r="T170" s="28"/>
      <c r="U170" s="2"/>
      <c r="V170" s="2"/>
      <c r="W170" s="2"/>
      <c r="X170" s="2"/>
      <c r="Y170" s="28"/>
    </row>
    <row r="171" spans="2:25">
      <c r="B171" s="258"/>
      <c r="C171" s="258"/>
      <c r="D171" s="258"/>
      <c r="E171" s="258"/>
      <c r="F171" s="258"/>
      <c r="G171" s="258"/>
      <c r="H171" s="28"/>
      <c r="I171" s="28"/>
      <c r="J171" s="28"/>
      <c r="K171" s="28"/>
      <c r="L171" s="28"/>
      <c r="M171" s="2"/>
      <c r="N171" s="2"/>
      <c r="O171" s="2"/>
      <c r="P171" s="28"/>
      <c r="Q171" s="28"/>
      <c r="R171" s="28"/>
      <c r="S171" s="28"/>
      <c r="T171" s="28"/>
      <c r="U171" s="2"/>
      <c r="V171" s="2"/>
      <c r="W171" s="2"/>
      <c r="X171" s="2"/>
      <c r="Y171" s="28"/>
    </row>
    <row r="172" spans="2:25">
      <c r="B172" s="258"/>
      <c r="C172" s="258"/>
      <c r="D172" s="258"/>
      <c r="E172" s="258"/>
      <c r="F172" s="258"/>
      <c r="G172" s="258"/>
      <c r="H172" s="28"/>
      <c r="I172" s="28"/>
      <c r="J172" s="28"/>
      <c r="K172" s="28"/>
      <c r="L172" s="28"/>
      <c r="M172" s="2"/>
      <c r="N172" s="2"/>
      <c r="O172" s="2"/>
      <c r="P172" s="28"/>
      <c r="Q172" s="28"/>
      <c r="R172" s="28"/>
      <c r="S172" s="28"/>
      <c r="T172" s="28"/>
      <c r="U172" s="2"/>
      <c r="V172" s="2"/>
      <c r="W172" s="2"/>
      <c r="X172" s="2"/>
      <c r="Y172" s="28"/>
    </row>
    <row r="173" spans="2:25">
      <c r="B173" s="258"/>
      <c r="C173" s="258"/>
      <c r="D173" s="258"/>
      <c r="E173" s="258"/>
      <c r="F173" s="258"/>
      <c r="G173" s="258"/>
      <c r="H173" s="28"/>
      <c r="I173" s="28"/>
      <c r="J173" s="28"/>
      <c r="K173" s="28"/>
      <c r="L173" s="28"/>
      <c r="M173" s="2"/>
      <c r="N173" s="2"/>
      <c r="O173" s="2"/>
      <c r="P173" s="28"/>
      <c r="Q173" s="28"/>
      <c r="R173" s="28"/>
      <c r="S173" s="28"/>
      <c r="T173" s="28"/>
      <c r="U173" s="2"/>
      <c r="V173" s="2"/>
      <c r="W173" s="2"/>
      <c r="X173" s="2"/>
      <c r="Y173" s="28"/>
    </row>
    <row r="174" spans="2:25">
      <c r="B174" s="258"/>
      <c r="C174" s="258"/>
      <c r="D174" s="258"/>
      <c r="E174" s="258"/>
      <c r="F174" s="258"/>
      <c r="G174" s="258"/>
      <c r="H174" s="28"/>
      <c r="I174" s="28"/>
      <c r="J174" s="28"/>
      <c r="K174" s="28"/>
      <c r="L174" s="28"/>
      <c r="M174" s="2"/>
      <c r="N174" s="2"/>
      <c r="O174" s="2"/>
      <c r="P174" s="28"/>
      <c r="Q174" s="28"/>
      <c r="R174" s="28"/>
      <c r="S174" s="28"/>
      <c r="T174" s="28"/>
      <c r="U174" s="2"/>
      <c r="V174" s="2"/>
      <c r="W174" s="2"/>
      <c r="X174" s="2"/>
      <c r="Y174" s="28"/>
    </row>
    <row r="175" spans="2:25">
      <c r="B175" s="258"/>
      <c r="C175" s="258"/>
      <c r="D175" s="258"/>
      <c r="E175" s="258"/>
      <c r="F175" s="258"/>
      <c r="G175" s="258"/>
      <c r="H175" s="28"/>
      <c r="I175" s="28"/>
      <c r="J175" s="28"/>
      <c r="K175" s="28"/>
      <c r="L175" s="28"/>
      <c r="M175" s="2"/>
      <c r="N175" s="2"/>
      <c r="O175" s="2"/>
      <c r="P175" s="28"/>
      <c r="Q175" s="28"/>
      <c r="R175" s="28"/>
      <c r="S175" s="28"/>
      <c r="T175" s="28"/>
      <c r="U175" s="2"/>
      <c r="V175" s="2"/>
      <c r="W175" s="2"/>
      <c r="X175" s="2"/>
      <c r="Y175" s="28"/>
    </row>
    <row r="176" spans="2:25">
      <c r="B176" s="258"/>
      <c r="C176" s="258"/>
      <c r="D176" s="258"/>
      <c r="E176" s="258"/>
      <c r="F176" s="258"/>
      <c r="G176" s="258"/>
      <c r="H176" s="28"/>
      <c r="I176" s="28"/>
      <c r="J176" s="28"/>
      <c r="K176" s="28"/>
      <c r="L176" s="28"/>
      <c r="M176" s="2"/>
      <c r="N176" s="2"/>
      <c r="O176" s="2"/>
      <c r="P176" s="28"/>
      <c r="Q176" s="28"/>
      <c r="R176" s="28"/>
      <c r="S176" s="28"/>
      <c r="T176" s="28"/>
      <c r="U176" s="2"/>
      <c r="V176" s="2"/>
      <c r="W176" s="2"/>
      <c r="X176" s="2"/>
      <c r="Y176" s="28"/>
    </row>
    <row r="177" spans="2:25">
      <c r="B177" s="258"/>
      <c r="C177" s="258"/>
      <c r="D177" s="258"/>
      <c r="E177" s="258"/>
      <c r="F177" s="258"/>
      <c r="G177" s="258"/>
      <c r="H177" s="28"/>
      <c r="I177" s="28"/>
      <c r="J177" s="28"/>
      <c r="K177" s="28"/>
      <c r="L177" s="28"/>
      <c r="M177" s="2"/>
      <c r="N177" s="2"/>
      <c r="O177" s="2"/>
      <c r="P177" s="28"/>
      <c r="Q177" s="28"/>
      <c r="R177" s="28"/>
      <c r="S177" s="28"/>
      <c r="T177" s="28"/>
      <c r="U177" s="2"/>
      <c r="V177" s="2"/>
      <c r="W177" s="2"/>
      <c r="X177" s="2"/>
      <c r="Y177" s="28"/>
    </row>
    <row r="178" spans="2:25">
      <c r="B178" s="258"/>
      <c r="C178" s="258"/>
      <c r="D178" s="258"/>
      <c r="E178" s="258"/>
      <c r="F178" s="258"/>
      <c r="G178" s="258"/>
      <c r="H178" s="28"/>
      <c r="I178" s="28"/>
      <c r="J178" s="28"/>
      <c r="K178" s="28"/>
      <c r="L178" s="28"/>
      <c r="M178" s="2"/>
      <c r="N178" s="2"/>
      <c r="O178" s="2"/>
      <c r="P178" s="28"/>
      <c r="Q178" s="28"/>
      <c r="R178" s="28"/>
      <c r="S178" s="28"/>
      <c r="T178" s="28"/>
      <c r="U178" s="2"/>
      <c r="V178" s="2"/>
      <c r="W178" s="2"/>
      <c r="X178" s="2"/>
      <c r="Y178" s="28"/>
    </row>
    <row r="179" spans="2:25">
      <c r="B179" s="258"/>
      <c r="C179" s="258"/>
      <c r="D179" s="258"/>
      <c r="E179" s="258"/>
      <c r="F179" s="258"/>
      <c r="G179" s="258"/>
      <c r="H179" s="28"/>
      <c r="I179" s="28"/>
      <c r="J179" s="28"/>
      <c r="K179" s="28"/>
      <c r="L179" s="28"/>
      <c r="M179" s="2"/>
      <c r="N179" s="2"/>
      <c r="O179" s="2"/>
      <c r="P179" s="28"/>
      <c r="Q179" s="28"/>
      <c r="R179" s="28"/>
      <c r="S179" s="28"/>
      <c r="T179" s="28"/>
      <c r="U179" s="2"/>
      <c r="V179" s="2"/>
      <c r="W179" s="2"/>
      <c r="X179" s="2"/>
      <c r="Y179" s="28"/>
    </row>
    <row r="180" spans="2:25">
      <c r="B180" s="258"/>
      <c r="C180" s="258"/>
      <c r="D180" s="258"/>
      <c r="E180" s="258"/>
      <c r="F180" s="258"/>
      <c r="G180" s="258"/>
      <c r="H180" s="28"/>
      <c r="I180" s="28"/>
      <c r="J180" s="28"/>
      <c r="K180" s="28"/>
      <c r="L180" s="28"/>
      <c r="M180" s="2"/>
      <c r="N180" s="2"/>
      <c r="O180" s="2"/>
      <c r="P180" s="28"/>
      <c r="Q180" s="28"/>
      <c r="R180" s="28"/>
      <c r="S180" s="28"/>
      <c r="T180" s="28"/>
      <c r="U180" s="2"/>
      <c r="V180" s="2"/>
      <c r="W180" s="2"/>
      <c r="X180" s="2"/>
      <c r="Y180" s="28"/>
    </row>
    <row r="181" spans="2:25">
      <c r="B181" s="258"/>
      <c r="C181" s="258"/>
      <c r="D181" s="258"/>
      <c r="E181" s="258"/>
      <c r="F181" s="258"/>
      <c r="G181" s="258"/>
      <c r="H181" s="28"/>
      <c r="I181" s="28"/>
      <c r="J181" s="28"/>
      <c r="K181" s="28"/>
      <c r="L181" s="28"/>
      <c r="M181" s="2"/>
      <c r="N181" s="2"/>
      <c r="O181" s="2"/>
      <c r="P181" s="28"/>
      <c r="Q181" s="28"/>
      <c r="R181" s="28"/>
      <c r="S181" s="28"/>
      <c r="T181" s="28"/>
      <c r="U181" s="2"/>
      <c r="V181" s="2"/>
      <c r="W181" s="2"/>
      <c r="X181" s="2"/>
      <c r="Y181" s="28"/>
    </row>
    <row r="182" spans="2:25">
      <c r="B182" s="258"/>
      <c r="C182" s="258"/>
      <c r="D182" s="258"/>
      <c r="E182" s="258"/>
      <c r="F182" s="258"/>
      <c r="G182" s="258"/>
      <c r="H182" s="28"/>
      <c r="I182" s="28"/>
      <c r="J182" s="28"/>
      <c r="K182" s="28"/>
      <c r="L182" s="28"/>
      <c r="M182" s="2"/>
      <c r="N182" s="2"/>
      <c r="O182" s="2"/>
      <c r="P182" s="28"/>
      <c r="Q182" s="28"/>
      <c r="R182" s="28"/>
      <c r="S182" s="28"/>
      <c r="T182" s="28"/>
      <c r="U182" s="2"/>
      <c r="V182" s="2"/>
      <c r="W182" s="2"/>
      <c r="X182" s="2"/>
      <c r="Y182" s="28"/>
    </row>
    <row r="183" spans="2:25">
      <c r="B183" s="258"/>
      <c r="C183" s="258"/>
      <c r="D183" s="258"/>
      <c r="E183" s="258"/>
      <c r="F183" s="258"/>
      <c r="G183" s="258"/>
      <c r="H183" s="28"/>
      <c r="I183" s="28"/>
      <c r="J183" s="28"/>
      <c r="K183" s="28"/>
      <c r="L183" s="28"/>
      <c r="M183" s="2"/>
      <c r="N183" s="2"/>
      <c r="O183" s="2"/>
      <c r="P183" s="28"/>
      <c r="Q183" s="28"/>
      <c r="R183" s="28"/>
      <c r="S183" s="28"/>
      <c r="T183" s="28"/>
      <c r="U183" s="2"/>
      <c r="V183" s="2"/>
      <c r="W183" s="2"/>
      <c r="X183" s="2"/>
      <c r="Y183" s="28"/>
    </row>
    <row r="184" spans="2:25">
      <c r="B184" s="258"/>
      <c r="C184" s="258"/>
      <c r="D184" s="258"/>
      <c r="E184" s="258"/>
      <c r="F184" s="258"/>
      <c r="G184" s="258"/>
      <c r="H184" s="28"/>
      <c r="I184" s="28"/>
      <c r="J184" s="28"/>
      <c r="K184" s="28"/>
      <c r="L184" s="28"/>
      <c r="M184" s="2"/>
      <c r="N184" s="2"/>
      <c r="O184" s="2"/>
      <c r="P184" s="28"/>
      <c r="Q184" s="28"/>
      <c r="R184" s="28"/>
      <c r="S184" s="28"/>
      <c r="T184" s="28"/>
      <c r="U184" s="2"/>
      <c r="V184" s="2"/>
      <c r="W184" s="2"/>
      <c r="X184" s="2"/>
      <c r="Y184" s="28"/>
    </row>
    <row r="185" spans="2:25">
      <c r="B185" s="258"/>
      <c r="C185" s="258"/>
      <c r="D185" s="258"/>
      <c r="E185" s="258"/>
      <c r="F185" s="258"/>
      <c r="G185" s="258"/>
      <c r="H185" s="28"/>
      <c r="I185" s="28"/>
      <c r="J185" s="28"/>
      <c r="K185" s="28"/>
      <c r="L185" s="28"/>
      <c r="M185" s="2"/>
      <c r="N185" s="2"/>
      <c r="O185" s="2"/>
      <c r="P185" s="28"/>
      <c r="Q185" s="28"/>
      <c r="R185" s="28"/>
      <c r="S185" s="28"/>
      <c r="T185" s="28"/>
      <c r="U185" s="2"/>
      <c r="V185" s="2"/>
      <c r="W185" s="2"/>
      <c r="X185" s="2"/>
      <c r="Y185" s="28"/>
    </row>
    <row r="186" spans="2:25">
      <c r="B186" s="258"/>
      <c r="C186" s="258"/>
      <c r="D186" s="258"/>
      <c r="E186" s="258"/>
      <c r="F186" s="258"/>
      <c r="G186" s="258"/>
      <c r="H186" s="28"/>
      <c r="I186" s="28"/>
      <c r="J186" s="28"/>
      <c r="K186" s="28"/>
      <c r="L186" s="28"/>
      <c r="M186" s="2"/>
      <c r="N186" s="2"/>
      <c r="O186" s="2"/>
      <c r="P186" s="28"/>
      <c r="Q186" s="28"/>
      <c r="R186" s="28"/>
      <c r="S186" s="28"/>
      <c r="T186" s="28"/>
      <c r="U186" s="2"/>
      <c r="V186" s="2"/>
      <c r="W186" s="2"/>
      <c r="X186" s="2"/>
      <c r="Y186" s="28"/>
    </row>
    <row r="187" spans="2:25">
      <c r="B187" s="258"/>
      <c r="C187" s="258"/>
      <c r="D187" s="258"/>
      <c r="E187" s="258"/>
      <c r="F187" s="258"/>
      <c r="G187" s="258"/>
      <c r="H187" s="28"/>
      <c r="I187" s="28"/>
      <c r="J187" s="28"/>
      <c r="K187" s="28"/>
      <c r="L187" s="28"/>
      <c r="M187" s="2"/>
      <c r="N187" s="2"/>
      <c r="O187" s="2"/>
      <c r="P187" s="28"/>
      <c r="Q187" s="28"/>
      <c r="R187" s="28"/>
      <c r="S187" s="28"/>
      <c r="T187" s="28"/>
      <c r="U187" s="2"/>
      <c r="V187" s="2"/>
      <c r="W187" s="2"/>
      <c r="X187" s="2"/>
      <c r="Y187" s="28"/>
    </row>
    <row r="188" spans="2:25">
      <c r="B188" s="258"/>
      <c r="C188" s="258"/>
      <c r="D188" s="258"/>
      <c r="E188" s="258"/>
      <c r="F188" s="258"/>
      <c r="G188" s="258"/>
      <c r="H188" s="28"/>
      <c r="I188" s="28"/>
      <c r="J188" s="28"/>
      <c r="K188" s="28"/>
      <c r="L188" s="28"/>
      <c r="M188" s="2"/>
      <c r="N188" s="2"/>
      <c r="O188" s="2"/>
      <c r="P188" s="28"/>
      <c r="Q188" s="28"/>
      <c r="R188" s="28"/>
      <c r="S188" s="28"/>
      <c r="T188" s="28"/>
      <c r="U188" s="2"/>
      <c r="V188" s="2"/>
      <c r="W188" s="2"/>
      <c r="X188" s="2"/>
      <c r="Y188" s="28"/>
    </row>
    <row r="189" spans="2:25">
      <c r="B189" s="258"/>
      <c r="C189" s="258"/>
      <c r="D189" s="258"/>
      <c r="E189" s="258"/>
      <c r="F189" s="258"/>
      <c r="G189" s="258"/>
      <c r="H189" s="28"/>
      <c r="I189" s="28"/>
      <c r="J189" s="28"/>
      <c r="K189" s="28"/>
      <c r="L189" s="28"/>
      <c r="M189" s="2"/>
      <c r="N189" s="2"/>
      <c r="O189" s="2"/>
      <c r="P189" s="28"/>
      <c r="Q189" s="28"/>
      <c r="R189" s="28"/>
      <c r="S189" s="28"/>
      <c r="T189" s="28"/>
      <c r="U189" s="2"/>
      <c r="V189" s="2"/>
      <c r="W189" s="2"/>
      <c r="X189" s="2"/>
      <c r="Y189" s="28"/>
    </row>
    <row r="190" spans="2:25">
      <c r="B190" s="258"/>
      <c r="C190" s="258"/>
      <c r="D190" s="258"/>
      <c r="E190" s="258"/>
      <c r="F190" s="258"/>
      <c r="G190" s="258"/>
      <c r="H190" s="28"/>
      <c r="I190" s="28"/>
      <c r="J190" s="28"/>
      <c r="K190" s="28"/>
      <c r="L190" s="28"/>
      <c r="M190" s="2"/>
      <c r="N190" s="2"/>
      <c r="O190" s="2"/>
      <c r="P190" s="28"/>
      <c r="Q190" s="28"/>
      <c r="R190" s="28"/>
      <c r="S190" s="28"/>
      <c r="T190" s="28"/>
      <c r="U190" s="2"/>
      <c r="V190" s="2"/>
      <c r="W190" s="2"/>
      <c r="X190" s="2"/>
      <c r="Y190" s="28"/>
    </row>
    <row r="191" spans="2:25">
      <c r="B191" s="258"/>
      <c r="C191" s="258"/>
      <c r="D191" s="258"/>
      <c r="E191" s="258"/>
      <c r="F191" s="258"/>
      <c r="G191" s="258"/>
      <c r="H191" s="28"/>
      <c r="I191" s="28"/>
      <c r="J191" s="28"/>
      <c r="K191" s="28"/>
      <c r="L191" s="28"/>
      <c r="M191" s="2"/>
      <c r="N191" s="2"/>
      <c r="O191" s="2"/>
      <c r="P191" s="28"/>
      <c r="Q191" s="28"/>
      <c r="R191" s="28"/>
      <c r="S191" s="28"/>
      <c r="T191" s="28"/>
      <c r="U191" s="2"/>
      <c r="V191" s="2"/>
      <c r="W191" s="2"/>
      <c r="X191" s="2"/>
      <c r="Y191" s="28"/>
    </row>
    <row r="192" spans="2:25">
      <c r="B192" s="258"/>
      <c r="C192" s="258"/>
      <c r="D192" s="258"/>
      <c r="E192" s="258"/>
      <c r="F192" s="258"/>
      <c r="G192" s="258"/>
      <c r="H192" s="28"/>
      <c r="I192" s="28"/>
      <c r="J192" s="28"/>
      <c r="K192" s="28"/>
      <c r="L192" s="28"/>
      <c r="M192" s="2"/>
      <c r="N192" s="2"/>
      <c r="O192" s="2"/>
      <c r="P192" s="28"/>
      <c r="Q192" s="28"/>
      <c r="R192" s="28"/>
      <c r="S192" s="28"/>
      <c r="T192" s="28"/>
      <c r="U192" s="2"/>
      <c r="V192" s="2"/>
      <c r="W192" s="2"/>
      <c r="X192" s="2"/>
      <c r="Y192" s="28"/>
    </row>
    <row r="193" spans="2:25">
      <c r="B193" s="258"/>
      <c r="C193" s="258"/>
      <c r="D193" s="258"/>
      <c r="E193" s="258"/>
      <c r="F193" s="258"/>
      <c r="G193" s="258"/>
      <c r="H193" s="28"/>
      <c r="I193" s="28"/>
      <c r="J193" s="28"/>
      <c r="K193" s="28"/>
      <c r="L193" s="28"/>
      <c r="M193" s="2"/>
      <c r="N193" s="2"/>
      <c r="O193" s="2"/>
      <c r="P193" s="28"/>
      <c r="Q193" s="28"/>
      <c r="R193" s="28"/>
      <c r="S193" s="28"/>
      <c r="T193" s="28"/>
      <c r="U193" s="2"/>
      <c r="V193" s="2"/>
      <c r="W193" s="2"/>
      <c r="X193" s="2"/>
      <c r="Y193" s="28"/>
    </row>
    <row r="194" spans="2:25">
      <c r="B194" s="258"/>
      <c r="C194" s="258"/>
      <c r="D194" s="258"/>
      <c r="E194" s="258"/>
      <c r="F194" s="258"/>
      <c r="G194" s="258"/>
      <c r="H194" s="28"/>
      <c r="I194" s="28"/>
      <c r="J194" s="28"/>
      <c r="K194" s="28"/>
      <c r="L194" s="28"/>
      <c r="M194" s="2"/>
      <c r="N194" s="2"/>
      <c r="O194" s="2"/>
      <c r="P194" s="28"/>
      <c r="Q194" s="28"/>
      <c r="R194" s="28"/>
      <c r="S194" s="28"/>
      <c r="T194" s="28"/>
      <c r="U194" s="2"/>
      <c r="V194" s="2"/>
      <c r="W194" s="2"/>
      <c r="X194" s="2"/>
      <c r="Y194" s="28"/>
    </row>
    <row r="195" spans="2:25">
      <c r="B195" s="258"/>
      <c r="C195" s="258"/>
      <c r="D195" s="258"/>
      <c r="E195" s="258"/>
      <c r="F195" s="258"/>
      <c r="G195" s="258"/>
      <c r="H195" s="28"/>
      <c r="I195" s="28"/>
      <c r="J195" s="28"/>
      <c r="K195" s="28"/>
      <c r="L195" s="28"/>
      <c r="M195" s="2"/>
      <c r="N195" s="2"/>
      <c r="O195" s="2"/>
      <c r="P195" s="28"/>
      <c r="Q195" s="28"/>
      <c r="R195" s="28"/>
      <c r="S195" s="28"/>
      <c r="T195" s="28"/>
      <c r="U195" s="2"/>
      <c r="V195" s="2"/>
      <c r="W195" s="2"/>
      <c r="X195" s="2"/>
      <c r="Y195" s="28"/>
    </row>
    <row r="196" spans="2:25">
      <c r="B196" s="258"/>
      <c r="C196" s="258"/>
      <c r="D196" s="258"/>
      <c r="E196" s="258"/>
      <c r="F196" s="258"/>
      <c r="G196" s="258"/>
      <c r="H196" s="28"/>
      <c r="I196" s="28"/>
      <c r="J196" s="28"/>
      <c r="K196" s="28"/>
      <c r="L196" s="28"/>
      <c r="M196" s="2"/>
      <c r="N196" s="2"/>
      <c r="O196" s="2"/>
      <c r="P196" s="28"/>
      <c r="Q196" s="28"/>
      <c r="R196" s="28"/>
      <c r="S196" s="28"/>
      <c r="T196" s="28"/>
      <c r="U196" s="2"/>
      <c r="V196" s="2"/>
      <c r="W196" s="2"/>
      <c r="X196" s="2"/>
      <c r="Y196" s="28"/>
    </row>
    <row r="197" spans="2:25">
      <c r="B197" s="258"/>
      <c r="C197" s="258"/>
      <c r="D197" s="258"/>
      <c r="E197" s="258"/>
      <c r="F197" s="258"/>
      <c r="G197" s="258"/>
      <c r="H197" s="28"/>
      <c r="I197" s="28"/>
      <c r="J197" s="28"/>
      <c r="K197" s="28"/>
      <c r="L197" s="28"/>
      <c r="M197" s="2"/>
      <c r="N197" s="2"/>
      <c r="O197" s="2"/>
      <c r="P197" s="28"/>
      <c r="Q197" s="28"/>
      <c r="R197" s="28"/>
      <c r="S197" s="28"/>
      <c r="T197" s="28"/>
      <c r="U197" s="2"/>
      <c r="V197" s="2"/>
      <c r="W197" s="2"/>
      <c r="X197" s="2"/>
      <c r="Y197" s="28"/>
    </row>
    <row r="198" spans="2:25">
      <c r="B198" s="258"/>
      <c r="C198" s="258"/>
      <c r="D198" s="258"/>
      <c r="E198" s="258"/>
      <c r="F198" s="258"/>
      <c r="G198" s="258"/>
      <c r="H198" s="28"/>
      <c r="I198" s="28"/>
      <c r="J198" s="28"/>
      <c r="K198" s="28"/>
      <c r="L198" s="28"/>
      <c r="M198" s="2"/>
      <c r="N198" s="2"/>
      <c r="O198" s="2"/>
      <c r="P198" s="28"/>
      <c r="Q198" s="28"/>
      <c r="R198" s="28"/>
      <c r="S198" s="28"/>
      <c r="T198" s="28"/>
      <c r="U198" s="2"/>
      <c r="V198" s="2"/>
      <c r="W198" s="2"/>
      <c r="X198" s="2"/>
      <c r="Y198" s="28"/>
    </row>
    <row r="199" spans="2:25">
      <c r="B199" s="258"/>
      <c r="C199" s="258"/>
      <c r="D199" s="258"/>
      <c r="E199" s="258"/>
      <c r="F199" s="258"/>
      <c r="G199" s="258"/>
      <c r="H199" s="28"/>
      <c r="I199" s="28"/>
      <c r="J199" s="28"/>
      <c r="K199" s="28"/>
      <c r="L199" s="28"/>
      <c r="M199" s="2"/>
      <c r="N199" s="2"/>
      <c r="O199" s="2"/>
      <c r="P199" s="28"/>
      <c r="Q199" s="28"/>
      <c r="R199" s="28"/>
      <c r="S199" s="28"/>
      <c r="T199" s="28"/>
      <c r="U199" s="2"/>
      <c r="V199" s="2"/>
      <c r="W199" s="2"/>
      <c r="X199" s="2"/>
      <c r="Y199" s="28"/>
    </row>
    <row r="200" spans="2:25">
      <c r="B200" s="258"/>
      <c r="C200" s="258"/>
      <c r="D200" s="258"/>
      <c r="E200" s="258"/>
      <c r="F200" s="258"/>
      <c r="G200" s="258"/>
      <c r="H200" s="28"/>
      <c r="I200" s="28"/>
      <c r="J200" s="28"/>
      <c r="K200" s="28"/>
      <c r="L200" s="28"/>
      <c r="M200" s="2"/>
      <c r="N200" s="2"/>
      <c r="O200" s="2"/>
      <c r="P200" s="28"/>
      <c r="Q200" s="28"/>
      <c r="R200" s="28"/>
      <c r="S200" s="28"/>
      <c r="T200" s="28"/>
      <c r="U200" s="2"/>
      <c r="V200" s="2"/>
      <c r="W200" s="2"/>
      <c r="X200" s="2"/>
      <c r="Y200" s="28"/>
    </row>
    <row r="201" spans="2:25">
      <c r="B201" s="258"/>
      <c r="C201" s="258"/>
      <c r="D201" s="258"/>
      <c r="E201" s="258"/>
      <c r="F201" s="258"/>
      <c r="G201" s="258"/>
      <c r="H201" s="28"/>
      <c r="I201" s="28"/>
      <c r="J201" s="28"/>
      <c r="K201" s="28"/>
      <c r="L201" s="28"/>
      <c r="M201" s="2"/>
      <c r="N201" s="2"/>
      <c r="O201" s="2"/>
      <c r="P201" s="28"/>
      <c r="Q201" s="28"/>
      <c r="R201" s="28"/>
      <c r="S201" s="28"/>
      <c r="T201" s="28"/>
      <c r="U201" s="2"/>
      <c r="V201" s="2"/>
      <c r="W201" s="2"/>
      <c r="X201" s="2"/>
      <c r="Y201" s="28"/>
    </row>
    <row r="202" spans="2:25">
      <c r="B202" s="258"/>
      <c r="C202" s="258"/>
      <c r="D202" s="258"/>
      <c r="E202" s="258"/>
      <c r="F202" s="258"/>
      <c r="G202" s="258"/>
      <c r="H202" s="28"/>
      <c r="I202" s="28"/>
      <c r="J202" s="28"/>
      <c r="K202" s="28"/>
      <c r="L202" s="28"/>
      <c r="M202" s="2"/>
      <c r="N202" s="2"/>
      <c r="O202" s="2"/>
      <c r="P202" s="28"/>
      <c r="Q202" s="28"/>
      <c r="R202" s="28"/>
      <c r="S202" s="28"/>
      <c r="T202" s="28"/>
      <c r="U202" s="2"/>
      <c r="V202" s="2"/>
      <c r="W202" s="2"/>
      <c r="X202" s="2"/>
      <c r="Y202" s="28"/>
    </row>
    <row r="203" spans="2:25">
      <c r="B203" s="258"/>
      <c r="C203" s="258"/>
      <c r="D203" s="258"/>
      <c r="E203" s="258"/>
      <c r="F203" s="258"/>
      <c r="G203" s="258"/>
      <c r="H203" s="28"/>
      <c r="I203" s="28"/>
      <c r="J203" s="28"/>
      <c r="K203" s="28"/>
      <c r="L203" s="28"/>
      <c r="M203" s="2"/>
      <c r="N203" s="2"/>
      <c r="O203" s="2"/>
      <c r="P203" s="28"/>
      <c r="Q203" s="28"/>
      <c r="R203" s="28"/>
      <c r="S203" s="28"/>
      <c r="T203" s="28"/>
      <c r="U203" s="2"/>
      <c r="V203" s="2"/>
      <c r="W203" s="2"/>
      <c r="X203" s="2"/>
      <c r="Y203" s="28"/>
    </row>
    <row r="204" spans="2:25">
      <c r="B204" s="258"/>
      <c r="C204" s="258"/>
      <c r="D204" s="258"/>
      <c r="E204" s="258"/>
      <c r="F204" s="258"/>
      <c r="G204" s="258"/>
      <c r="H204" s="28"/>
      <c r="I204" s="28"/>
      <c r="J204" s="28"/>
      <c r="K204" s="28"/>
      <c r="L204" s="28"/>
      <c r="M204" s="2"/>
      <c r="N204" s="2"/>
      <c r="O204" s="2"/>
      <c r="P204" s="28"/>
      <c r="Q204" s="28"/>
      <c r="R204" s="28"/>
      <c r="S204" s="28"/>
      <c r="T204" s="28"/>
      <c r="U204" s="2"/>
      <c r="V204" s="2"/>
      <c r="W204" s="2"/>
      <c r="X204" s="2"/>
      <c r="Y204" s="28"/>
    </row>
    <row r="205" spans="2:25">
      <c r="B205" s="258"/>
      <c r="C205" s="258"/>
      <c r="D205" s="258"/>
      <c r="E205" s="258"/>
      <c r="F205" s="258"/>
      <c r="G205" s="258"/>
      <c r="H205" s="28"/>
      <c r="I205" s="28"/>
      <c r="J205" s="28"/>
      <c r="K205" s="28"/>
      <c r="L205" s="28"/>
      <c r="M205" s="2"/>
      <c r="N205" s="2"/>
      <c r="O205" s="2"/>
      <c r="P205" s="28"/>
      <c r="Q205" s="28"/>
      <c r="R205" s="28"/>
      <c r="S205" s="28"/>
      <c r="T205" s="28"/>
      <c r="U205" s="2"/>
      <c r="V205" s="2"/>
      <c r="W205" s="2"/>
      <c r="X205" s="2"/>
      <c r="Y205" s="28"/>
    </row>
    <row r="206" spans="2:25">
      <c r="B206" s="258"/>
      <c r="C206" s="258"/>
      <c r="D206" s="258"/>
      <c r="E206" s="258"/>
      <c r="F206" s="258"/>
      <c r="G206" s="258"/>
      <c r="H206" s="28"/>
      <c r="I206" s="28"/>
      <c r="J206" s="28"/>
      <c r="K206" s="28"/>
      <c r="L206" s="28"/>
      <c r="M206" s="2"/>
      <c r="N206" s="2"/>
      <c r="O206" s="2"/>
      <c r="P206" s="28"/>
      <c r="Q206" s="28"/>
      <c r="R206" s="28"/>
      <c r="S206" s="28"/>
      <c r="T206" s="28"/>
      <c r="U206" s="2"/>
      <c r="V206" s="2"/>
      <c r="W206" s="2"/>
      <c r="X206" s="2"/>
      <c r="Y206" s="28"/>
    </row>
    <row r="207" spans="2:25">
      <c r="B207" s="60"/>
      <c r="C207" s="60"/>
      <c r="D207" s="60"/>
      <c r="E207" s="60"/>
      <c r="F207" s="60"/>
      <c r="G207" s="60"/>
    </row>
    <row r="208" spans="2:25">
      <c r="B208" s="60"/>
      <c r="C208" s="60"/>
      <c r="D208" s="60"/>
      <c r="E208" s="60"/>
      <c r="F208" s="60"/>
      <c r="G208" s="60"/>
    </row>
    <row r="209" spans="2:7">
      <c r="B209" s="60"/>
      <c r="C209" s="60"/>
      <c r="D209" s="60"/>
      <c r="E209" s="60"/>
      <c r="F209" s="60"/>
      <c r="G209" s="60"/>
    </row>
    <row r="210" spans="2:7">
      <c r="B210" s="60"/>
      <c r="C210" s="60"/>
      <c r="D210" s="60"/>
      <c r="E210" s="60"/>
      <c r="F210" s="60"/>
      <c r="G210" s="60"/>
    </row>
    <row r="211" spans="2:7">
      <c r="B211" s="60"/>
      <c r="C211" s="60"/>
      <c r="D211" s="60"/>
      <c r="E211" s="60"/>
      <c r="F211" s="60"/>
      <c r="G211" s="60"/>
    </row>
    <row r="212" spans="2:7">
      <c r="B212" s="60"/>
      <c r="C212" s="60"/>
      <c r="D212" s="60"/>
      <c r="E212" s="60"/>
      <c r="F212" s="60"/>
      <c r="G212" s="60"/>
    </row>
    <row r="213" spans="2:7">
      <c r="B213" s="60"/>
      <c r="C213" s="60"/>
      <c r="D213" s="60"/>
      <c r="E213" s="60"/>
      <c r="F213" s="60"/>
      <c r="G213" s="60"/>
    </row>
    <row r="214" spans="2:7">
      <c r="B214" s="60"/>
      <c r="C214" s="60"/>
      <c r="D214" s="60"/>
      <c r="E214" s="60"/>
      <c r="F214" s="60"/>
      <c r="G214" s="60"/>
    </row>
    <row r="215" spans="2:7">
      <c r="B215" s="60"/>
      <c r="C215" s="60"/>
      <c r="D215" s="60"/>
      <c r="E215" s="60"/>
      <c r="F215" s="60"/>
      <c r="G215" s="60"/>
    </row>
    <row r="216" spans="2:7">
      <c r="B216" s="60"/>
      <c r="C216" s="60"/>
      <c r="D216" s="60"/>
      <c r="E216" s="60"/>
      <c r="F216" s="60"/>
      <c r="G216" s="60"/>
    </row>
    <row r="217" spans="2:7">
      <c r="B217" s="60"/>
      <c r="C217" s="60"/>
      <c r="D217" s="60"/>
      <c r="E217" s="60"/>
      <c r="F217" s="60"/>
      <c r="G217" s="60"/>
    </row>
    <row r="218" spans="2:7">
      <c r="B218" s="60"/>
      <c r="C218" s="60"/>
      <c r="D218" s="60"/>
      <c r="E218" s="60"/>
      <c r="F218" s="60"/>
      <c r="G218" s="60"/>
    </row>
    <row r="219" spans="2:7">
      <c r="B219" s="60"/>
      <c r="C219" s="60"/>
      <c r="D219" s="60"/>
      <c r="E219" s="60"/>
      <c r="F219" s="60"/>
      <c r="G219" s="60"/>
    </row>
    <row r="220" spans="2:7">
      <c r="B220" s="60"/>
      <c r="C220" s="60"/>
      <c r="D220" s="60"/>
      <c r="E220" s="60"/>
      <c r="F220" s="60"/>
      <c r="G220" s="60"/>
    </row>
    <row r="221" spans="2:7">
      <c r="B221" s="60"/>
      <c r="C221" s="60"/>
      <c r="D221" s="60"/>
      <c r="E221" s="60"/>
      <c r="F221" s="60"/>
      <c r="G221" s="60"/>
    </row>
    <row r="222" spans="2:7">
      <c r="B222" s="60"/>
      <c r="C222" s="60"/>
      <c r="D222" s="60"/>
      <c r="E222" s="60"/>
      <c r="F222" s="60"/>
      <c r="G222" s="60"/>
    </row>
    <row r="223" spans="2:7">
      <c r="B223" s="60"/>
      <c r="C223" s="60"/>
      <c r="D223" s="60"/>
      <c r="E223" s="60"/>
      <c r="F223" s="60"/>
      <c r="G223" s="60"/>
    </row>
    <row r="224" spans="2:7">
      <c r="B224" s="60"/>
      <c r="C224" s="60"/>
      <c r="D224" s="60"/>
      <c r="E224" s="60"/>
      <c r="F224" s="60"/>
      <c r="G224" s="60"/>
    </row>
    <row r="225" spans="2:7">
      <c r="B225" s="60"/>
      <c r="C225" s="60"/>
      <c r="D225" s="60"/>
      <c r="E225" s="60"/>
      <c r="F225" s="60"/>
      <c r="G225" s="60"/>
    </row>
    <row r="226" spans="2:7">
      <c r="B226" s="60"/>
      <c r="C226" s="60"/>
      <c r="D226" s="60"/>
      <c r="E226" s="60"/>
      <c r="F226" s="60"/>
      <c r="G226" s="60"/>
    </row>
    <row r="227" spans="2:7">
      <c r="B227" s="60"/>
      <c r="C227" s="60"/>
      <c r="D227" s="60"/>
      <c r="E227" s="60"/>
      <c r="F227" s="60"/>
      <c r="G227" s="60"/>
    </row>
    <row r="228" spans="2:7">
      <c r="B228" s="60"/>
      <c r="C228" s="60"/>
      <c r="D228" s="60"/>
      <c r="E228" s="60"/>
      <c r="F228" s="60"/>
      <c r="G228" s="60"/>
    </row>
    <row r="229" spans="2:7">
      <c r="B229" s="60"/>
      <c r="C229" s="60"/>
      <c r="D229" s="60"/>
      <c r="E229" s="60"/>
      <c r="F229" s="60"/>
      <c r="G229" s="60"/>
    </row>
    <row r="230" spans="2:7">
      <c r="B230" s="60"/>
      <c r="C230" s="60"/>
      <c r="D230" s="60"/>
      <c r="E230" s="60"/>
      <c r="F230" s="60"/>
      <c r="G230" s="60"/>
    </row>
    <row r="231" spans="2:7">
      <c r="B231" s="60"/>
      <c r="C231" s="60"/>
      <c r="D231" s="60"/>
      <c r="E231" s="60"/>
      <c r="F231" s="60"/>
      <c r="G231" s="60"/>
    </row>
    <row r="232" spans="2:7">
      <c r="B232" s="60"/>
      <c r="C232" s="60"/>
      <c r="D232" s="60"/>
      <c r="E232" s="60"/>
      <c r="F232" s="60"/>
      <c r="G232" s="60"/>
    </row>
    <row r="233" spans="2:7">
      <c r="B233" s="60"/>
      <c r="C233" s="60"/>
      <c r="D233" s="60"/>
      <c r="E233" s="60"/>
      <c r="F233" s="60"/>
      <c r="G233" s="60"/>
    </row>
    <row r="234" spans="2:7">
      <c r="B234" s="60"/>
      <c r="C234" s="60"/>
      <c r="D234" s="60"/>
      <c r="E234" s="60"/>
      <c r="F234" s="60"/>
      <c r="G234" s="60"/>
    </row>
    <row r="235" spans="2:7">
      <c r="B235" s="60"/>
      <c r="C235" s="60"/>
      <c r="D235" s="60"/>
      <c r="E235" s="60"/>
      <c r="F235" s="60"/>
      <c r="G235" s="60"/>
    </row>
    <row r="236" spans="2:7">
      <c r="B236" s="60"/>
      <c r="C236" s="60"/>
      <c r="D236" s="60"/>
      <c r="E236" s="60"/>
      <c r="F236" s="60"/>
      <c r="G236" s="60"/>
    </row>
    <row r="237" spans="2:7">
      <c r="B237" s="60"/>
      <c r="C237" s="60"/>
      <c r="D237" s="60"/>
      <c r="E237" s="60"/>
      <c r="F237" s="60"/>
      <c r="G237" s="60"/>
    </row>
    <row r="238" spans="2:7">
      <c r="B238" s="60"/>
      <c r="C238" s="60"/>
      <c r="D238" s="60"/>
      <c r="E238" s="60"/>
      <c r="F238" s="60"/>
      <c r="G238" s="60"/>
    </row>
    <row r="239" spans="2:7">
      <c r="B239" s="60"/>
      <c r="C239" s="60"/>
      <c r="D239" s="60"/>
      <c r="E239" s="60"/>
      <c r="F239" s="60"/>
      <c r="G239" s="60"/>
    </row>
    <row r="240" spans="2:7">
      <c r="B240" s="60"/>
      <c r="C240" s="60"/>
      <c r="D240" s="60"/>
      <c r="E240" s="60"/>
      <c r="F240" s="60"/>
      <c r="G240" s="60"/>
    </row>
    <row r="241" spans="2:7">
      <c r="B241" s="60"/>
      <c r="C241" s="60"/>
      <c r="D241" s="60"/>
      <c r="E241" s="60"/>
      <c r="F241" s="60"/>
      <c r="G241" s="60"/>
    </row>
    <row r="242" spans="2:7">
      <c r="B242" s="60"/>
      <c r="C242" s="60"/>
      <c r="D242" s="60"/>
      <c r="E242" s="60"/>
      <c r="F242" s="60"/>
      <c r="G242" s="60"/>
    </row>
    <row r="243" spans="2:7">
      <c r="B243" s="60"/>
      <c r="C243" s="60"/>
      <c r="D243" s="60"/>
      <c r="E243" s="60"/>
      <c r="F243" s="60"/>
      <c r="G243" s="60"/>
    </row>
    <row r="244" spans="2:7">
      <c r="B244" s="60"/>
      <c r="C244" s="60"/>
      <c r="D244" s="60"/>
      <c r="E244" s="60"/>
      <c r="F244" s="60"/>
      <c r="G244" s="60"/>
    </row>
    <row r="245" spans="2:7">
      <c r="B245" s="60"/>
      <c r="C245" s="60"/>
      <c r="D245" s="60"/>
      <c r="E245" s="60"/>
      <c r="F245" s="60"/>
      <c r="G245" s="60"/>
    </row>
    <row r="246" spans="2:7">
      <c r="B246" s="60"/>
      <c r="C246" s="60"/>
      <c r="D246" s="60"/>
      <c r="E246" s="60"/>
      <c r="F246" s="60"/>
      <c r="G246" s="60"/>
    </row>
    <row r="247" spans="2:7">
      <c r="B247" s="60"/>
      <c r="C247" s="60"/>
      <c r="D247" s="60"/>
      <c r="E247" s="60"/>
      <c r="F247" s="60"/>
      <c r="G247" s="60"/>
    </row>
    <row r="248" spans="2:7">
      <c r="B248" s="60"/>
      <c r="C248" s="60"/>
      <c r="D248" s="60"/>
      <c r="E248" s="60"/>
      <c r="F248" s="60"/>
      <c r="G248" s="60"/>
    </row>
    <row r="249" spans="2:7">
      <c r="B249" s="60"/>
      <c r="C249" s="60"/>
      <c r="D249" s="60"/>
      <c r="E249" s="60"/>
      <c r="F249" s="60"/>
      <c r="G249" s="60"/>
    </row>
    <row r="250" spans="2:7">
      <c r="B250" s="60"/>
      <c r="C250" s="60"/>
      <c r="D250" s="60"/>
      <c r="E250" s="60"/>
      <c r="F250" s="60"/>
      <c r="G250" s="60"/>
    </row>
    <row r="251" spans="2:7">
      <c r="B251" s="60"/>
      <c r="C251" s="60"/>
      <c r="D251" s="60"/>
      <c r="E251" s="60"/>
      <c r="F251" s="60"/>
      <c r="G251" s="60"/>
    </row>
  </sheetData>
  <mergeCells count="8">
    <mergeCell ref="B98:X98"/>
    <mergeCell ref="B99:G99"/>
    <mergeCell ref="C2:X2"/>
    <mergeCell ref="B3:B4"/>
    <mergeCell ref="B95:X95"/>
    <mergeCell ref="B96:X96"/>
    <mergeCell ref="B97:X97"/>
    <mergeCell ref="C3:AC3"/>
  </mergeCells>
  <pageMargins left="0.7" right="0.7" top="0.75" bottom="0.75" header="0.3" footer="0.3"/>
  <pageSetup orientation="portrait" r:id="rId1"/>
  <ignoredErrors>
    <ignoredError sqref="Y46:Z46 Y23:AC23 E46:I46 E23:I23 J23:N23 J46:N46 O23:S23 O46:S46 T23:X23 T46:X46 C23:D23 C46:D46"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310"/>
  <sheetViews>
    <sheetView showGridLines="0" tabSelected="1" zoomScale="85" zoomScaleNormal="85" workbookViewId="0">
      <pane xSplit="2" ySplit="4" topLeftCell="C5" activePane="bottomRight" state="frozen"/>
      <selection pane="topRight" activeCell="C1" sqref="C1"/>
      <selection pane="bottomLeft" activeCell="A5" sqref="A5"/>
      <selection pane="bottomRight" activeCell="I30" sqref="I30"/>
    </sheetView>
  </sheetViews>
  <sheetFormatPr baseColWidth="10" defaultRowHeight="15.75"/>
  <cols>
    <col min="1" max="1" width="2.85546875" style="1" customWidth="1"/>
    <col min="2" max="2" width="34.7109375" style="1" customWidth="1"/>
    <col min="3" max="4" width="12.140625" style="32" customWidth="1"/>
    <col min="5" max="7" width="12.140625" style="33" customWidth="1"/>
    <col min="8" max="12" width="12.140625" style="32" customWidth="1"/>
    <col min="13" max="15" width="12.140625" style="33" customWidth="1"/>
    <col min="16" max="18" width="12.140625" style="32" customWidth="1"/>
    <col min="19" max="20" width="12.140625" style="1" customWidth="1"/>
    <col min="21" max="21" width="12.140625" style="3" customWidth="1"/>
    <col min="22" max="23" width="15.28515625" style="3" customWidth="1"/>
    <col min="24" max="24" width="14.7109375" style="3" customWidth="1"/>
    <col min="25" max="25" width="14.7109375" style="1" customWidth="1"/>
    <col min="26" max="254" width="11.42578125" style="1"/>
    <col min="255" max="255" width="14.7109375" style="1" customWidth="1"/>
    <col min="256" max="256" width="14.7109375" style="1" bestFit="1" customWidth="1"/>
    <col min="257" max="257" width="13.7109375" style="1" customWidth="1"/>
    <col min="258" max="258" width="1.85546875" style="1" customWidth="1"/>
    <col min="259" max="259" width="14.7109375" style="1" customWidth="1"/>
    <col min="260" max="260" width="13.7109375" style="1" customWidth="1"/>
    <col min="261" max="261" width="14.85546875" style="1" customWidth="1"/>
    <col min="262" max="262" width="13" style="1" bestFit="1" customWidth="1"/>
    <col min="263" max="510" width="11.42578125" style="1"/>
    <col min="511" max="511" width="14.7109375" style="1" customWidth="1"/>
    <col min="512" max="512" width="14.7109375" style="1" bestFit="1" customWidth="1"/>
    <col min="513" max="513" width="13.7109375" style="1" customWidth="1"/>
    <col min="514" max="514" width="1.85546875" style="1" customWidth="1"/>
    <col min="515" max="515" width="14.7109375" style="1" customWidth="1"/>
    <col min="516" max="516" width="13.7109375" style="1" customWidth="1"/>
    <col min="517" max="517" width="14.85546875" style="1" customWidth="1"/>
    <col min="518" max="518" width="13" style="1" bestFit="1" customWidth="1"/>
    <col min="519" max="766" width="11.42578125" style="1"/>
    <col min="767" max="767" width="14.7109375" style="1" customWidth="1"/>
    <col min="768" max="768" width="14.7109375" style="1" bestFit="1" customWidth="1"/>
    <col min="769" max="769" width="13.7109375" style="1" customWidth="1"/>
    <col min="770" max="770" width="1.85546875" style="1" customWidth="1"/>
    <col min="771" max="771" width="14.7109375" style="1" customWidth="1"/>
    <col min="772" max="772" width="13.7109375" style="1" customWidth="1"/>
    <col min="773" max="773" width="14.85546875" style="1" customWidth="1"/>
    <col min="774" max="774" width="13" style="1" bestFit="1" customWidth="1"/>
    <col min="775" max="1022" width="11.42578125" style="1"/>
    <col min="1023" max="1023" width="14.7109375" style="1" customWidth="1"/>
    <col min="1024" max="1024" width="14.7109375" style="1" bestFit="1" customWidth="1"/>
    <col min="1025" max="1025" width="13.7109375" style="1" customWidth="1"/>
    <col min="1026" max="1026" width="1.85546875" style="1" customWidth="1"/>
    <col min="1027" max="1027" width="14.7109375" style="1" customWidth="1"/>
    <col min="1028" max="1028" width="13.7109375" style="1" customWidth="1"/>
    <col min="1029" max="1029" width="14.85546875" style="1" customWidth="1"/>
    <col min="1030" max="1030" width="13" style="1" bestFit="1" customWidth="1"/>
    <col min="1031" max="1278" width="11.42578125" style="1"/>
    <col min="1279" max="1279" width="14.7109375" style="1" customWidth="1"/>
    <col min="1280" max="1280" width="14.7109375" style="1" bestFit="1" customWidth="1"/>
    <col min="1281" max="1281" width="13.7109375" style="1" customWidth="1"/>
    <col min="1282" max="1282" width="1.85546875" style="1" customWidth="1"/>
    <col min="1283" max="1283" width="14.7109375" style="1" customWidth="1"/>
    <col min="1284" max="1284" width="13.7109375" style="1" customWidth="1"/>
    <col min="1285" max="1285" width="14.85546875" style="1" customWidth="1"/>
    <col min="1286" max="1286" width="13" style="1" bestFit="1" customWidth="1"/>
    <col min="1287" max="1534" width="11.42578125" style="1"/>
    <col min="1535" max="1535" width="14.7109375" style="1" customWidth="1"/>
    <col min="1536" max="1536" width="14.7109375" style="1" bestFit="1" customWidth="1"/>
    <col min="1537" max="1537" width="13.7109375" style="1" customWidth="1"/>
    <col min="1538" max="1538" width="1.85546875" style="1" customWidth="1"/>
    <col min="1539" max="1539" width="14.7109375" style="1" customWidth="1"/>
    <col min="1540" max="1540" width="13.7109375" style="1" customWidth="1"/>
    <col min="1541" max="1541" width="14.85546875" style="1" customWidth="1"/>
    <col min="1542" max="1542" width="13" style="1" bestFit="1" customWidth="1"/>
    <col min="1543" max="1790" width="11.42578125" style="1"/>
    <col min="1791" max="1791" width="14.7109375" style="1" customWidth="1"/>
    <col min="1792" max="1792" width="14.7109375" style="1" bestFit="1" customWidth="1"/>
    <col min="1793" max="1793" width="13.7109375" style="1" customWidth="1"/>
    <col min="1794" max="1794" width="1.85546875" style="1" customWidth="1"/>
    <col min="1795" max="1795" width="14.7109375" style="1" customWidth="1"/>
    <col min="1796" max="1796" width="13.7109375" style="1" customWidth="1"/>
    <col min="1797" max="1797" width="14.85546875" style="1" customWidth="1"/>
    <col min="1798" max="1798" width="13" style="1" bestFit="1" customWidth="1"/>
    <col min="1799" max="2046" width="11.42578125" style="1"/>
    <col min="2047" max="2047" width="14.7109375" style="1" customWidth="1"/>
    <col min="2048" max="2048" width="14.7109375" style="1" bestFit="1" customWidth="1"/>
    <col min="2049" max="2049" width="13.7109375" style="1" customWidth="1"/>
    <col min="2050" max="2050" width="1.85546875" style="1" customWidth="1"/>
    <col min="2051" max="2051" width="14.7109375" style="1" customWidth="1"/>
    <col min="2052" max="2052" width="13.7109375" style="1" customWidth="1"/>
    <col min="2053" max="2053" width="14.85546875" style="1" customWidth="1"/>
    <col min="2054" max="2054" width="13" style="1" bestFit="1" customWidth="1"/>
    <col min="2055" max="2302" width="11.42578125" style="1"/>
    <col min="2303" max="2303" width="14.7109375" style="1" customWidth="1"/>
    <col min="2304" max="2304" width="14.7109375" style="1" bestFit="1" customWidth="1"/>
    <col min="2305" max="2305" width="13.7109375" style="1" customWidth="1"/>
    <col min="2306" max="2306" width="1.85546875" style="1" customWidth="1"/>
    <col min="2307" max="2307" width="14.7109375" style="1" customWidth="1"/>
    <col min="2308" max="2308" width="13.7109375" style="1" customWidth="1"/>
    <col min="2309" max="2309" width="14.85546875" style="1" customWidth="1"/>
    <col min="2310" max="2310" width="13" style="1" bestFit="1" customWidth="1"/>
    <col min="2311" max="2558" width="11.42578125" style="1"/>
    <col min="2559" max="2559" width="14.7109375" style="1" customWidth="1"/>
    <col min="2560" max="2560" width="14.7109375" style="1" bestFit="1" customWidth="1"/>
    <col min="2561" max="2561" width="13.7109375" style="1" customWidth="1"/>
    <col min="2562" max="2562" width="1.85546875" style="1" customWidth="1"/>
    <col min="2563" max="2563" width="14.7109375" style="1" customWidth="1"/>
    <col min="2564" max="2564" width="13.7109375" style="1" customWidth="1"/>
    <col min="2565" max="2565" width="14.85546875" style="1" customWidth="1"/>
    <col min="2566" max="2566" width="13" style="1" bestFit="1" customWidth="1"/>
    <col min="2567" max="2814" width="11.42578125" style="1"/>
    <col min="2815" max="2815" width="14.7109375" style="1" customWidth="1"/>
    <col min="2816" max="2816" width="14.7109375" style="1" bestFit="1" customWidth="1"/>
    <col min="2817" max="2817" width="13.7109375" style="1" customWidth="1"/>
    <col min="2818" max="2818" width="1.85546875" style="1" customWidth="1"/>
    <col min="2819" max="2819" width="14.7109375" style="1" customWidth="1"/>
    <col min="2820" max="2820" width="13.7109375" style="1" customWidth="1"/>
    <col min="2821" max="2821" width="14.85546875" style="1" customWidth="1"/>
    <col min="2822" max="2822" width="13" style="1" bestFit="1" customWidth="1"/>
    <col min="2823" max="3070" width="11.42578125" style="1"/>
    <col min="3071" max="3071" width="14.7109375" style="1" customWidth="1"/>
    <col min="3072" max="3072" width="14.7109375" style="1" bestFit="1" customWidth="1"/>
    <col min="3073" max="3073" width="13.7109375" style="1" customWidth="1"/>
    <col min="3074" max="3074" width="1.85546875" style="1" customWidth="1"/>
    <col min="3075" max="3075" width="14.7109375" style="1" customWidth="1"/>
    <col min="3076" max="3076" width="13.7109375" style="1" customWidth="1"/>
    <col min="3077" max="3077" width="14.85546875" style="1" customWidth="1"/>
    <col min="3078" max="3078" width="13" style="1" bestFit="1" customWidth="1"/>
    <col min="3079" max="3326" width="11.42578125" style="1"/>
    <col min="3327" max="3327" width="14.7109375" style="1" customWidth="1"/>
    <col min="3328" max="3328" width="14.7109375" style="1" bestFit="1" customWidth="1"/>
    <col min="3329" max="3329" width="13.7109375" style="1" customWidth="1"/>
    <col min="3330" max="3330" width="1.85546875" style="1" customWidth="1"/>
    <col min="3331" max="3331" width="14.7109375" style="1" customWidth="1"/>
    <col min="3332" max="3332" width="13.7109375" style="1" customWidth="1"/>
    <col min="3333" max="3333" width="14.85546875" style="1" customWidth="1"/>
    <col min="3334" max="3334" width="13" style="1" bestFit="1" customWidth="1"/>
    <col min="3335" max="3582" width="11.42578125" style="1"/>
    <col min="3583" max="3583" width="14.7109375" style="1" customWidth="1"/>
    <col min="3584" max="3584" width="14.7109375" style="1" bestFit="1" customWidth="1"/>
    <col min="3585" max="3585" width="13.7109375" style="1" customWidth="1"/>
    <col min="3586" max="3586" width="1.85546875" style="1" customWidth="1"/>
    <col min="3587" max="3587" width="14.7109375" style="1" customWidth="1"/>
    <col min="3588" max="3588" width="13.7109375" style="1" customWidth="1"/>
    <col min="3589" max="3589" width="14.85546875" style="1" customWidth="1"/>
    <col min="3590" max="3590" width="13" style="1" bestFit="1" customWidth="1"/>
    <col min="3591" max="3838" width="11.42578125" style="1"/>
    <col min="3839" max="3839" width="14.7109375" style="1" customWidth="1"/>
    <col min="3840" max="3840" width="14.7109375" style="1" bestFit="1" customWidth="1"/>
    <col min="3841" max="3841" width="13.7109375" style="1" customWidth="1"/>
    <col min="3842" max="3842" width="1.85546875" style="1" customWidth="1"/>
    <col min="3843" max="3843" width="14.7109375" style="1" customWidth="1"/>
    <col min="3844" max="3844" width="13.7109375" style="1" customWidth="1"/>
    <col min="3845" max="3845" width="14.85546875" style="1" customWidth="1"/>
    <col min="3846" max="3846" width="13" style="1" bestFit="1" customWidth="1"/>
    <col min="3847" max="4094" width="11.42578125" style="1"/>
    <col min="4095" max="4095" width="14.7109375" style="1" customWidth="1"/>
    <col min="4096" max="4096" width="14.7109375" style="1" bestFit="1" customWidth="1"/>
    <col min="4097" max="4097" width="13.7109375" style="1" customWidth="1"/>
    <col min="4098" max="4098" width="1.85546875" style="1" customWidth="1"/>
    <col min="4099" max="4099" width="14.7109375" style="1" customWidth="1"/>
    <col min="4100" max="4100" width="13.7109375" style="1" customWidth="1"/>
    <col min="4101" max="4101" width="14.85546875" style="1" customWidth="1"/>
    <col min="4102" max="4102" width="13" style="1" bestFit="1" customWidth="1"/>
    <col min="4103" max="4350" width="11.42578125" style="1"/>
    <col min="4351" max="4351" width="14.7109375" style="1" customWidth="1"/>
    <col min="4352" max="4352" width="14.7109375" style="1" bestFit="1" customWidth="1"/>
    <col min="4353" max="4353" width="13.7109375" style="1" customWidth="1"/>
    <col min="4354" max="4354" width="1.85546875" style="1" customWidth="1"/>
    <col min="4355" max="4355" width="14.7109375" style="1" customWidth="1"/>
    <col min="4356" max="4356" width="13.7109375" style="1" customWidth="1"/>
    <col min="4357" max="4357" width="14.85546875" style="1" customWidth="1"/>
    <col min="4358" max="4358" width="13" style="1" bestFit="1" customWidth="1"/>
    <col min="4359" max="4606" width="11.42578125" style="1"/>
    <col min="4607" max="4607" width="14.7109375" style="1" customWidth="1"/>
    <col min="4608" max="4608" width="14.7109375" style="1" bestFit="1" customWidth="1"/>
    <col min="4609" max="4609" width="13.7109375" style="1" customWidth="1"/>
    <col min="4610" max="4610" width="1.85546875" style="1" customWidth="1"/>
    <col min="4611" max="4611" width="14.7109375" style="1" customWidth="1"/>
    <col min="4612" max="4612" width="13.7109375" style="1" customWidth="1"/>
    <col min="4613" max="4613" width="14.85546875" style="1" customWidth="1"/>
    <col min="4614" max="4614" width="13" style="1" bestFit="1" customWidth="1"/>
    <col min="4615" max="4862" width="11.42578125" style="1"/>
    <col min="4863" max="4863" width="14.7109375" style="1" customWidth="1"/>
    <col min="4864" max="4864" width="14.7109375" style="1" bestFit="1" customWidth="1"/>
    <col min="4865" max="4865" width="13.7109375" style="1" customWidth="1"/>
    <col min="4866" max="4866" width="1.85546875" style="1" customWidth="1"/>
    <col min="4867" max="4867" width="14.7109375" style="1" customWidth="1"/>
    <col min="4868" max="4868" width="13.7109375" style="1" customWidth="1"/>
    <col min="4869" max="4869" width="14.85546875" style="1" customWidth="1"/>
    <col min="4870" max="4870" width="13" style="1" bestFit="1" customWidth="1"/>
    <col min="4871" max="5118" width="11.42578125" style="1"/>
    <col min="5119" max="5119" width="14.7109375" style="1" customWidth="1"/>
    <col min="5120" max="5120" width="14.7109375" style="1" bestFit="1" customWidth="1"/>
    <col min="5121" max="5121" width="13.7109375" style="1" customWidth="1"/>
    <col min="5122" max="5122" width="1.85546875" style="1" customWidth="1"/>
    <col min="5123" max="5123" width="14.7109375" style="1" customWidth="1"/>
    <col min="5124" max="5124" width="13.7109375" style="1" customWidth="1"/>
    <col min="5125" max="5125" width="14.85546875" style="1" customWidth="1"/>
    <col min="5126" max="5126" width="13" style="1" bestFit="1" customWidth="1"/>
    <col min="5127" max="5374" width="11.42578125" style="1"/>
    <col min="5375" max="5375" width="14.7109375" style="1" customWidth="1"/>
    <col min="5376" max="5376" width="14.7109375" style="1" bestFit="1" customWidth="1"/>
    <col min="5377" max="5377" width="13.7109375" style="1" customWidth="1"/>
    <col min="5378" max="5378" width="1.85546875" style="1" customWidth="1"/>
    <col min="5379" max="5379" width="14.7109375" style="1" customWidth="1"/>
    <col min="5380" max="5380" width="13.7109375" style="1" customWidth="1"/>
    <col min="5381" max="5381" width="14.85546875" style="1" customWidth="1"/>
    <col min="5382" max="5382" width="13" style="1" bestFit="1" customWidth="1"/>
    <col min="5383" max="5630" width="11.42578125" style="1"/>
    <col min="5631" max="5631" width="14.7109375" style="1" customWidth="1"/>
    <col min="5632" max="5632" width="14.7109375" style="1" bestFit="1" customWidth="1"/>
    <col min="5633" max="5633" width="13.7109375" style="1" customWidth="1"/>
    <col min="5634" max="5634" width="1.85546875" style="1" customWidth="1"/>
    <col min="5635" max="5635" width="14.7109375" style="1" customWidth="1"/>
    <col min="5636" max="5636" width="13.7109375" style="1" customWidth="1"/>
    <col min="5637" max="5637" width="14.85546875" style="1" customWidth="1"/>
    <col min="5638" max="5638" width="13" style="1" bestFit="1" customWidth="1"/>
    <col min="5639" max="5886" width="11.42578125" style="1"/>
    <col min="5887" max="5887" width="14.7109375" style="1" customWidth="1"/>
    <col min="5888" max="5888" width="14.7109375" style="1" bestFit="1" customWidth="1"/>
    <col min="5889" max="5889" width="13.7109375" style="1" customWidth="1"/>
    <col min="5890" max="5890" width="1.85546875" style="1" customWidth="1"/>
    <col min="5891" max="5891" width="14.7109375" style="1" customWidth="1"/>
    <col min="5892" max="5892" width="13.7109375" style="1" customWidth="1"/>
    <col min="5893" max="5893" width="14.85546875" style="1" customWidth="1"/>
    <col min="5894" max="5894" width="13" style="1" bestFit="1" customWidth="1"/>
    <col min="5895" max="6142" width="11.42578125" style="1"/>
    <col min="6143" max="6143" width="14.7109375" style="1" customWidth="1"/>
    <col min="6144" max="6144" width="14.7109375" style="1" bestFit="1" customWidth="1"/>
    <col min="6145" max="6145" width="13.7109375" style="1" customWidth="1"/>
    <col min="6146" max="6146" width="1.85546875" style="1" customWidth="1"/>
    <col min="6147" max="6147" width="14.7109375" style="1" customWidth="1"/>
    <col min="6148" max="6148" width="13.7109375" style="1" customWidth="1"/>
    <col min="6149" max="6149" width="14.85546875" style="1" customWidth="1"/>
    <col min="6150" max="6150" width="13" style="1" bestFit="1" customWidth="1"/>
    <col min="6151" max="6398" width="11.42578125" style="1"/>
    <col min="6399" max="6399" width="14.7109375" style="1" customWidth="1"/>
    <col min="6400" max="6400" width="14.7109375" style="1" bestFit="1" customWidth="1"/>
    <col min="6401" max="6401" width="13.7109375" style="1" customWidth="1"/>
    <col min="6402" max="6402" width="1.85546875" style="1" customWidth="1"/>
    <col min="6403" max="6403" width="14.7109375" style="1" customWidth="1"/>
    <col min="6404" max="6404" width="13.7109375" style="1" customWidth="1"/>
    <col min="6405" max="6405" width="14.85546875" style="1" customWidth="1"/>
    <col min="6406" max="6406" width="13" style="1" bestFit="1" customWidth="1"/>
    <col min="6407" max="6654" width="11.42578125" style="1"/>
    <col min="6655" max="6655" width="14.7109375" style="1" customWidth="1"/>
    <col min="6656" max="6656" width="14.7109375" style="1" bestFit="1" customWidth="1"/>
    <col min="6657" max="6657" width="13.7109375" style="1" customWidth="1"/>
    <col min="6658" max="6658" width="1.85546875" style="1" customWidth="1"/>
    <col min="6659" max="6659" width="14.7109375" style="1" customWidth="1"/>
    <col min="6660" max="6660" width="13.7109375" style="1" customWidth="1"/>
    <col min="6661" max="6661" width="14.85546875" style="1" customWidth="1"/>
    <col min="6662" max="6662" width="13" style="1" bestFit="1" customWidth="1"/>
    <col min="6663" max="6910" width="11.42578125" style="1"/>
    <col min="6911" max="6911" width="14.7109375" style="1" customWidth="1"/>
    <col min="6912" max="6912" width="14.7109375" style="1" bestFit="1" customWidth="1"/>
    <col min="6913" max="6913" width="13.7109375" style="1" customWidth="1"/>
    <col min="6914" max="6914" width="1.85546875" style="1" customWidth="1"/>
    <col min="6915" max="6915" width="14.7109375" style="1" customWidth="1"/>
    <col min="6916" max="6916" width="13.7109375" style="1" customWidth="1"/>
    <col min="6917" max="6917" width="14.85546875" style="1" customWidth="1"/>
    <col min="6918" max="6918" width="13" style="1" bestFit="1" customWidth="1"/>
    <col min="6919" max="7166" width="11.42578125" style="1"/>
    <col min="7167" max="7167" width="14.7109375" style="1" customWidth="1"/>
    <col min="7168" max="7168" width="14.7109375" style="1" bestFit="1" customWidth="1"/>
    <col min="7169" max="7169" width="13.7109375" style="1" customWidth="1"/>
    <col min="7170" max="7170" width="1.85546875" style="1" customWidth="1"/>
    <col min="7171" max="7171" width="14.7109375" style="1" customWidth="1"/>
    <col min="7172" max="7172" width="13.7109375" style="1" customWidth="1"/>
    <col min="7173" max="7173" width="14.85546875" style="1" customWidth="1"/>
    <col min="7174" max="7174" width="13" style="1" bestFit="1" customWidth="1"/>
    <col min="7175" max="7422" width="11.42578125" style="1"/>
    <col min="7423" max="7423" width="14.7109375" style="1" customWidth="1"/>
    <col min="7424" max="7424" width="14.7109375" style="1" bestFit="1" customWidth="1"/>
    <col min="7425" max="7425" width="13.7109375" style="1" customWidth="1"/>
    <col min="7426" max="7426" width="1.85546875" style="1" customWidth="1"/>
    <col min="7427" max="7427" width="14.7109375" style="1" customWidth="1"/>
    <col min="7428" max="7428" width="13.7109375" style="1" customWidth="1"/>
    <col min="7429" max="7429" width="14.85546875" style="1" customWidth="1"/>
    <col min="7430" max="7430" width="13" style="1" bestFit="1" customWidth="1"/>
    <col min="7431" max="7678" width="11.42578125" style="1"/>
    <col min="7679" max="7679" width="14.7109375" style="1" customWidth="1"/>
    <col min="7680" max="7680" width="14.7109375" style="1" bestFit="1" customWidth="1"/>
    <col min="7681" max="7681" width="13.7109375" style="1" customWidth="1"/>
    <col min="7682" max="7682" width="1.85546875" style="1" customWidth="1"/>
    <col min="7683" max="7683" width="14.7109375" style="1" customWidth="1"/>
    <col min="7684" max="7684" width="13.7109375" style="1" customWidth="1"/>
    <col min="7685" max="7685" width="14.85546875" style="1" customWidth="1"/>
    <col min="7686" max="7686" width="13" style="1" bestFit="1" customWidth="1"/>
    <col min="7687" max="7934" width="11.42578125" style="1"/>
    <col min="7935" max="7935" width="14.7109375" style="1" customWidth="1"/>
    <col min="7936" max="7936" width="14.7109375" style="1" bestFit="1" customWidth="1"/>
    <col min="7937" max="7937" width="13.7109375" style="1" customWidth="1"/>
    <col min="7938" max="7938" width="1.85546875" style="1" customWidth="1"/>
    <col min="7939" max="7939" width="14.7109375" style="1" customWidth="1"/>
    <col min="7940" max="7940" width="13.7109375" style="1" customWidth="1"/>
    <col min="7941" max="7941" width="14.85546875" style="1" customWidth="1"/>
    <col min="7942" max="7942" width="13" style="1" bestFit="1" customWidth="1"/>
    <col min="7943" max="8190" width="11.42578125" style="1"/>
    <col min="8191" max="8191" width="14.7109375" style="1" customWidth="1"/>
    <col min="8192" max="8192" width="14.7109375" style="1" bestFit="1" customWidth="1"/>
    <col min="8193" max="8193" width="13.7109375" style="1" customWidth="1"/>
    <col min="8194" max="8194" width="1.85546875" style="1" customWidth="1"/>
    <col min="8195" max="8195" width="14.7109375" style="1" customWidth="1"/>
    <col min="8196" max="8196" width="13.7109375" style="1" customWidth="1"/>
    <col min="8197" max="8197" width="14.85546875" style="1" customWidth="1"/>
    <col min="8198" max="8198" width="13" style="1" bestFit="1" customWidth="1"/>
    <col min="8199" max="8446" width="11.42578125" style="1"/>
    <col min="8447" max="8447" width="14.7109375" style="1" customWidth="1"/>
    <col min="8448" max="8448" width="14.7109375" style="1" bestFit="1" customWidth="1"/>
    <col min="8449" max="8449" width="13.7109375" style="1" customWidth="1"/>
    <col min="8450" max="8450" width="1.85546875" style="1" customWidth="1"/>
    <col min="8451" max="8451" width="14.7109375" style="1" customWidth="1"/>
    <col min="8452" max="8452" width="13.7109375" style="1" customWidth="1"/>
    <col min="8453" max="8453" width="14.85546875" style="1" customWidth="1"/>
    <col min="8454" max="8454" width="13" style="1" bestFit="1" customWidth="1"/>
    <col min="8455" max="8702" width="11.42578125" style="1"/>
    <col min="8703" max="8703" width="14.7109375" style="1" customWidth="1"/>
    <col min="8704" max="8704" width="14.7109375" style="1" bestFit="1" customWidth="1"/>
    <col min="8705" max="8705" width="13.7109375" style="1" customWidth="1"/>
    <col min="8706" max="8706" width="1.85546875" style="1" customWidth="1"/>
    <col min="8707" max="8707" width="14.7109375" style="1" customWidth="1"/>
    <col min="8708" max="8708" width="13.7109375" style="1" customWidth="1"/>
    <col min="8709" max="8709" width="14.85546875" style="1" customWidth="1"/>
    <col min="8710" max="8710" width="13" style="1" bestFit="1" customWidth="1"/>
    <col min="8711" max="8958" width="11.42578125" style="1"/>
    <col min="8959" max="8959" width="14.7109375" style="1" customWidth="1"/>
    <col min="8960" max="8960" width="14.7109375" style="1" bestFit="1" customWidth="1"/>
    <col min="8961" max="8961" width="13.7109375" style="1" customWidth="1"/>
    <col min="8962" max="8962" width="1.85546875" style="1" customWidth="1"/>
    <col min="8963" max="8963" width="14.7109375" style="1" customWidth="1"/>
    <col min="8964" max="8964" width="13.7109375" style="1" customWidth="1"/>
    <col min="8965" max="8965" width="14.85546875" style="1" customWidth="1"/>
    <col min="8966" max="8966" width="13" style="1" bestFit="1" customWidth="1"/>
    <col min="8967" max="9214" width="11.42578125" style="1"/>
    <col min="9215" max="9215" width="14.7109375" style="1" customWidth="1"/>
    <col min="9216" max="9216" width="14.7109375" style="1" bestFit="1" customWidth="1"/>
    <col min="9217" max="9217" width="13.7109375" style="1" customWidth="1"/>
    <col min="9218" max="9218" width="1.85546875" style="1" customWidth="1"/>
    <col min="9219" max="9219" width="14.7109375" style="1" customWidth="1"/>
    <col min="9220" max="9220" width="13.7109375" style="1" customWidth="1"/>
    <col min="9221" max="9221" width="14.85546875" style="1" customWidth="1"/>
    <col min="9222" max="9222" width="13" style="1" bestFit="1" customWidth="1"/>
    <col min="9223" max="9470" width="11.42578125" style="1"/>
    <col min="9471" max="9471" width="14.7109375" style="1" customWidth="1"/>
    <col min="9472" max="9472" width="14.7109375" style="1" bestFit="1" customWidth="1"/>
    <col min="9473" max="9473" width="13.7109375" style="1" customWidth="1"/>
    <col min="9474" max="9474" width="1.85546875" style="1" customWidth="1"/>
    <col min="9475" max="9475" width="14.7109375" style="1" customWidth="1"/>
    <col min="9476" max="9476" width="13.7109375" style="1" customWidth="1"/>
    <col min="9477" max="9477" width="14.85546875" style="1" customWidth="1"/>
    <col min="9478" max="9478" width="13" style="1" bestFit="1" customWidth="1"/>
    <col min="9479" max="9726" width="11.42578125" style="1"/>
    <col min="9727" max="9727" width="14.7109375" style="1" customWidth="1"/>
    <col min="9728" max="9728" width="14.7109375" style="1" bestFit="1" customWidth="1"/>
    <col min="9729" max="9729" width="13.7109375" style="1" customWidth="1"/>
    <col min="9730" max="9730" width="1.85546875" style="1" customWidth="1"/>
    <col min="9731" max="9731" width="14.7109375" style="1" customWidth="1"/>
    <col min="9732" max="9732" width="13.7109375" style="1" customWidth="1"/>
    <col min="9733" max="9733" width="14.85546875" style="1" customWidth="1"/>
    <col min="9734" max="9734" width="13" style="1" bestFit="1" customWidth="1"/>
    <col min="9735" max="9982" width="11.42578125" style="1"/>
    <col min="9983" max="9983" width="14.7109375" style="1" customWidth="1"/>
    <col min="9984" max="9984" width="14.7109375" style="1" bestFit="1" customWidth="1"/>
    <col min="9985" max="9985" width="13.7109375" style="1" customWidth="1"/>
    <col min="9986" max="9986" width="1.85546875" style="1" customWidth="1"/>
    <col min="9987" max="9987" width="14.7109375" style="1" customWidth="1"/>
    <col min="9988" max="9988" width="13.7109375" style="1" customWidth="1"/>
    <col min="9989" max="9989" width="14.85546875" style="1" customWidth="1"/>
    <col min="9990" max="9990" width="13" style="1" bestFit="1" customWidth="1"/>
    <col min="9991" max="10238" width="11.42578125" style="1"/>
    <col min="10239" max="10239" width="14.7109375" style="1" customWidth="1"/>
    <col min="10240" max="10240" width="14.7109375" style="1" bestFit="1" customWidth="1"/>
    <col min="10241" max="10241" width="13.7109375" style="1" customWidth="1"/>
    <col min="10242" max="10242" width="1.85546875" style="1" customWidth="1"/>
    <col min="10243" max="10243" width="14.7109375" style="1" customWidth="1"/>
    <col min="10244" max="10244" width="13.7109375" style="1" customWidth="1"/>
    <col min="10245" max="10245" width="14.85546875" style="1" customWidth="1"/>
    <col min="10246" max="10246" width="13" style="1" bestFit="1" customWidth="1"/>
    <col min="10247" max="10494" width="11.42578125" style="1"/>
    <col min="10495" max="10495" width="14.7109375" style="1" customWidth="1"/>
    <col min="10496" max="10496" width="14.7109375" style="1" bestFit="1" customWidth="1"/>
    <col min="10497" max="10497" width="13.7109375" style="1" customWidth="1"/>
    <col min="10498" max="10498" width="1.85546875" style="1" customWidth="1"/>
    <col min="10499" max="10499" width="14.7109375" style="1" customWidth="1"/>
    <col min="10500" max="10500" width="13.7109375" style="1" customWidth="1"/>
    <col min="10501" max="10501" width="14.85546875" style="1" customWidth="1"/>
    <col min="10502" max="10502" width="13" style="1" bestFit="1" customWidth="1"/>
    <col min="10503" max="10750" width="11.42578125" style="1"/>
    <col min="10751" max="10751" width="14.7109375" style="1" customWidth="1"/>
    <col min="10752" max="10752" width="14.7109375" style="1" bestFit="1" customWidth="1"/>
    <col min="10753" max="10753" width="13.7109375" style="1" customWidth="1"/>
    <col min="10754" max="10754" width="1.85546875" style="1" customWidth="1"/>
    <col min="10755" max="10755" width="14.7109375" style="1" customWidth="1"/>
    <col min="10756" max="10756" width="13.7109375" style="1" customWidth="1"/>
    <col min="10757" max="10757" width="14.85546875" style="1" customWidth="1"/>
    <col min="10758" max="10758" width="13" style="1" bestFit="1" customWidth="1"/>
    <col min="10759" max="11006" width="11.42578125" style="1"/>
    <col min="11007" max="11007" width="14.7109375" style="1" customWidth="1"/>
    <col min="11008" max="11008" width="14.7109375" style="1" bestFit="1" customWidth="1"/>
    <col min="11009" max="11009" width="13.7109375" style="1" customWidth="1"/>
    <col min="11010" max="11010" width="1.85546875" style="1" customWidth="1"/>
    <col min="11011" max="11011" width="14.7109375" style="1" customWidth="1"/>
    <col min="11012" max="11012" width="13.7109375" style="1" customWidth="1"/>
    <col min="11013" max="11013" width="14.85546875" style="1" customWidth="1"/>
    <col min="11014" max="11014" width="13" style="1" bestFit="1" customWidth="1"/>
    <col min="11015" max="11262" width="11.42578125" style="1"/>
    <col min="11263" max="11263" width="14.7109375" style="1" customWidth="1"/>
    <col min="11264" max="11264" width="14.7109375" style="1" bestFit="1" customWidth="1"/>
    <col min="11265" max="11265" width="13.7109375" style="1" customWidth="1"/>
    <col min="11266" max="11266" width="1.85546875" style="1" customWidth="1"/>
    <col min="11267" max="11267" width="14.7109375" style="1" customWidth="1"/>
    <col min="11268" max="11268" width="13.7109375" style="1" customWidth="1"/>
    <col min="11269" max="11269" width="14.85546875" style="1" customWidth="1"/>
    <col min="11270" max="11270" width="13" style="1" bestFit="1" customWidth="1"/>
    <col min="11271" max="11518" width="11.42578125" style="1"/>
    <col min="11519" max="11519" width="14.7109375" style="1" customWidth="1"/>
    <col min="11520" max="11520" width="14.7109375" style="1" bestFit="1" customWidth="1"/>
    <col min="11521" max="11521" width="13.7109375" style="1" customWidth="1"/>
    <col min="11522" max="11522" width="1.85546875" style="1" customWidth="1"/>
    <col min="11523" max="11523" width="14.7109375" style="1" customWidth="1"/>
    <col min="11524" max="11524" width="13.7109375" style="1" customWidth="1"/>
    <col min="11525" max="11525" width="14.85546875" style="1" customWidth="1"/>
    <col min="11526" max="11526" width="13" style="1" bestFit="1" customWidth="1"/>
    <col min="11527" max="11774" width="11.42578125" style="1"/>
    <col min="11775" max="11775" width="14.7109375" style="1" customWidth="1"/>
    <col min="11776" max="11776" width="14.7109375" style="1" bestFit="1" customWidth="1"/>
    <col min="11777" max="11777" width="13.7109375" style="1" customWidth="1"/>
    <col min="11778" max="11778" width="1.85546875" style="1" customWidth="1"/>
    <col min="11779" max="11779" width="14.7109375" style="1" customWidth="1"/>
    <col min="11780" max="11780" width="13.7109375" style="1" customWidth="1"/>
    <col min="11781" max="11781" width="14.85546875" style="1" customWidth="1"/>
    <col min="11782" max="11782" width="13" style="1" bestFit="1" customWidth="1"/>
    <col min="11783" max="12030" width="11.42578125" style="1"/>
    <col min="12031" max="12031" width="14.7109375" style="1" customWidth="1"/>
    <col min="12032" max="12032" width="14.7109375" style="1" bestFit="1" customWidth="1"/>
    <col min="12033" max="12033" width="13.7109375" style="1" customWidth="1"/>
    <col min="12034" max="12034" width="1.85546875" style="1" customWidth="1"/>
    <col min="12035" max="12035" width="14.7109375" style="1" customWidth="1"/>
    <col min="12036" max="12036" width="13.7109375" style="1" customWidth="1"/>
    <col min="12037" max="12037" width="14.85546875" style="1" customWidth="1"/>
    <col min="12038" max="12038" width="13" style="1" bestFit="1" customWidth="1"/>
    <col min="12039" max="12286" width="11.42578125" style="1"/>
    <col min="12287" max="12287" width="14.7109375" style="1" customWidth="1"/>
    <col min="12288" max="12288" width="14.7109375" style="1" bestFit="1" customWidth="1"/>
    <col min="12289" max="12289" width="13.7109375" style="1" customWidth="1"/>
    <col min="12290" max="12290" width="1.85546875" style="1" customWidth="1"/>
    <col min="12291" max="12291" width="14.7109375" style="1" customWidth="1"/>
    <col min="12292" max="12292" width="13.7109375" style="1" customWidth="1"/>
    <col min="12293" max="12293" width="14.85546875" style="1" customWidth="1"/>
    <col min="12294" max="12294" width="13" style="1" bestFit="1" customWidth="1"/>
    <col min="12295" max="12542" width="11.42578125" style="1"/>
    <col min="12543" max="12543" width="14.7109375" style="1" customWidth="1"/>
    <col min="12544" max="12544" width="14.7109375" style="1" bestFit="1" customWidth="1"/>
    <col min="12545" max="12545" width="13.7109375" style="1" customWidth="1"/>
    <col min="12546" max="12546" width="1.85546875" style="1" customWidth="1"/>
    <col min="12547" max="12547" width="14.7109375" style="1" customWidth="1"/>
    <col min="12548" max="12548" width="13.7109375" style="1" customWidth="1"/>
    <col min="12549" max="12549" width="14.85546875" style="1" customWidth="1"/>
    <col min="12550" max="12550" width="13" style="1" bestFit="1" customWidth="1"/>
    <col min="12551" max="12798" width="11.42578125" style="1"/>
    <col min="12799" max="12799" width="14.7109375" style="1" customWidth="1"/>
    <col min="12800" max="12800" width="14.7109375" style="1" bestFit="1" customWidth="1"/>
    <col min="12801" max="12801" width="13.7109375" style="1" customWidth="1"/>
    <col min="12802" max="12802" width="1.85546875" style="1" customWidth="1"/>
    <col min="12803" max="12803" width="14.7109375" style="1" customWidth="1"/>
    <col min="12804" max="12804" width="13.7109375" style="1" customWidth="1"/>
    <col min="12805" max="12805" width="14.85546875" style="1" customWidth="1"/>
    <col min="12806" max="12806" width="13" style="1" bestFit="1" customWidth="1"/>
    <col min="12807" max="13054" width="11.42578125" style="1"/>
    <col min="13055" max="13055" width="14.7109375" style="1" customWidth="1"/>
    <col min="13056" max="13056" width="14.7109375" style="1" bestFit="1" customWidth="1"/>
    <col min="13057" max="13057" width="13.7109375" style="1" customWidth="1"/>
    <col min="13058" max="13058" width="1.85546875" style="1" customWidth="1"/>
    <col min="13059" max="13059" width="14.7109375" style="1" customWidth="1"/>
    <col min="13060" max="13060" width="13.7109375" style="1" customWidth="1"/>
    <col min="13061" max="13061" width="14.85546875" style="1" customWidth="1"/>
    <col min="13062" max="13062" width="13" style="1" bestFit="1" customWidth="1"/>
    <col min="13063" max="13310" width="11.42578125" style="1"/>
    <col min="13311" max="13311" width="14.7109375" style="1" customWidth="1"/>
    <col min="13312" max="13312" width="14.7109375" style="1" bestFit="1" customWidth="1"/>
    <col min="13313" max="13313" width="13.7109375" style="1" customWidth="1"/>
    <col min="13314" max="13314" width="1.85546875" style="1" customWidth="1"/>
    <col min="13315" max="13315" width="14.7109375" style="1" customWidth="1"/>
    <col min="13316" max="13316" width="13.7109375" style="1" customWidth="1"/>
    <col min="13317" max="13317" width="14.85546875" style="1" customWidth="1"/>
    <col min="13318" max="13318" width="13" style="1" bestFit="1" customWidth="1"/>
    <col min="13319" max="13566" width="11.42578125" style="1"/>
    <col min="13567" max="13567" width="14.7109375" style="1" customWidth="1"/>
    <col min="13568" max="13568" width="14.7109375" style="1" bestFit="1" customWidth="1"/>
    <col min="13569" max="13569" width="13.7109375" style="1" customWidth="1"/>
    <col min="13570" max="13570" width="1.85546875" style="1" customWidth="1"/>
    <col min="13571" max="13571" width="14.7109375" style="1" customWidth="1"/>
    <col min="13572" max="13572" width="13.7109375" style="1" customWidth="1"/>
    <col min="13573" max="13573" width="14.85546875" style="1" customWidth="1"/>
    <col min="13574" max="13574" width="13" style="1" bestFit="1" customWidth="1"/>
    <col min="13575" max="13822" width="11.42578125" style="1"/>
    <col min="13823" max="13823" width="14.7109375" style="1" customWidth="1"/>
    <col min="13824" max="13824" width="14.7109375" style="1" bestFit="1" customWidth="1"/>
    <col min="13825" max="13825" width="13.7109375" style="1" customWidth="1"/>
    <col min="13826" max="13826" width="1.85546875" style="1" customWidth="1"/>
    <col min="13827" max="13827" width="14.7109375" style="1" customWidth="1"/>
    <col min="13828" max="13828" width="13.7109375" style="1" customWidth="1"/>
    <col min="13829" max="13829" width="14.85546875" style="1" customWidth="1"/>
    <col min="13830" max="13830" width="13" style="1" bestFit="1" customWidth="1"/>
    <col min="13831" max="14078" width="11.42578125" style="1"/>
    <col min="14079" max="14079" width="14.7109375" style="1" customWidth="1"/>
    <col min="14080" max="14080" width="14.7109375" style="1" bestFit="1" customWidth="1"/>
    <col min="14081" max="14081" width="13.7109375" style="1" customWidth="1"/>
    <col min="14082" max="14082" width="1.85546875" style="1" customWidth="1"/>
    <col min="14083" max="14083" width="14.7109375" style="1" customWidth="1"/>
    <col min="14084" max="14084" width="13.7109375" style="1" customWidth="1"/>
    <col min="14085" max="14085" width="14.85546875" style="1" customWidth="1"/>
    <col min="14086" max="14086" width="13" style="1" bestFit="1" customWidth="1"/>
    <col min="14087" max="14334" width="11.42578125" style="1"/>
    <col min="14335" max="14335" width="14.7109375" style="1" customWidth="1"/>
    <col min="14336" max="14336" width="14.7109375" style="1" bestFit="1" customWidth="1"/>
    <col min="14337" max="14337" width="13.7109375" style="1" customWidth="1"/>
    <col min="14338" max="14338" width="1.85546875" style="1" customWidth="1"/>
    <col min="14339" max="14339" width="14.7109375" style="1" customWidth="1"/>
    <col min="14340" max="14340" width="13.7109375" style="1" customWidth="1"/>
    <col min="14341" max="14341" width="14.85546875" style="1" customWidth="1"/>
    <col min="14342" max="14342" width="13" style="1" bestFit="1" customWidth="1"/>
    <col min="14343" max="14590" width="11.42578125" style="1"/>
    <col min="14591" max="14591" width="14.7109375" style="1" customWidth="1"/>
    <col min="14592" max="14592" width="14.7109375" style="1" bestFit="1" customWidth="1"/>
    <col min="14593" max="14593" width="13.7109375" style="1" customWidth="1"/>
    <col min="14594" max="14594" width="1.85546875" style="1" customWidth="1"/>
    <col min="14595" max="14595" width="14.7109375" style="1" customWidth="1"/>
    <col min="14596" max="14596" width="13.7109375" style="1" customWidth="1"/>
    <col min="14597" max="14597" width="14.85546875" style="1" customWidth="1"/>
    <col min="14598" max="14598" width="13" style="1" bestFit="1" customWidth="1"/>
    <col min="14599" max="14846" width="11.42578125" style="1"/>
    <col min="14847" max="14847" width="14.7109375" style="1" customWidth="1"/>
    <col min="14848" max="14848" width="14.7109375" style="1" bestFit="1" customWidth="1"/>
    <col min="14849" max="14849" width="13.7109375" style="1" customWidth="1"/>
    <col min="14850" max="14850" width="1.85546875" style="1" customWidth="1"/>
    <col min="14851" max="14851" width="14.7109375" style="1" customWidth="1"/>
    <col min="14852" max="14852" width="13.7109375" style="1" customWidth="1"/>
    <col min="14853" max="14853" width="14.85546875" style="1" customWidth="1"/>
    <col min="14854" max="14854" width="13" style="1" bestFit="1" customWidth="1"/>
    <col min="14855" max="15102" width="11.42578125" style="1"/>
    <col min="15103" max="15103" width="14.7109375" style="1" customWidth="1"/>
    <col min="15104" max="15104" width="14.7109375" style="1" bestFit="1" customWidth="1"/>
    <col min="15105" max="15105" width="13.7109375" style="1" customWidth="1"/>
    <col min="15106" max="15106" width="1.85546875" style="1" customWidth="1"/>
    <col min="15107" max="15107" width="14.7109375" style="1" customWidth="1"/>
    <col min="15108" max="15108" width="13.7109375" style="1" customWidth="1"/>
    <col min="15109" max="15109" width="14.85546875" style="1" customWidth="1"/>
    <col min="15110" max="15110" width="13" style="1" bestFit="1" customWidth="1"/>
    <col min="15111" max="15358" width="11.42578125" style="1"/>
    <col min="15359" max="15359" width="14.7109375" style="1" customWidth="1"/>
    <col min="15360" max="15360" width="14.7109375" style="1" bestFit="1" customWidth="1"/>
    <col min="15361" max="15361" width="13.7109375" style="1" customWidth="1"/>
    <col min="15362" max="15362" width="1.85546875" style="1" customWidth="1"/>
    <col min="15363" max="15363" width="14.7109375" style="1" customWidth="1"/>
    <col min="15364" max="15364" width="13.7109375" style="1" customWidth="1"/>
    <col min="15365" max="15365" width="14.85546875" style="1" customWidth="1"/>
    <col min="15366" max="15366" width="13" style="1" bestFit="1" customWidth="1"/>
    <col min="15367" max="15614" width="11.42578125" style="1"/>
    <col min="15615" max="15615" width="14.7109375" style="1" customWidth="1"/>
    <col min="15616" max="15616" width="14.7109375" style="1" bestFit="1" customWidth="1"/>
    <col min="15617" max="15617" width="13.7109375" style="1" customWidth="1"/>
    <col min="15618" max="15618" width="1.85546875" style="1" customWidth="1"/>
    <col min="15619" max="15619" width="14.7109375" style="1" customWidth="1"/>
    <col min="15620" max="15620" width="13.7109375" style="1" customWidth="1"/>
    <col min="15621" max="15621" width="14.85546875" style="1" customWidth="1"/>
    <col min="15622" max="15622" width="13" style="1" bestFit="1" customWidth="1"/>
    <col min="15623" max="15870" width="11.42578125" style="1"/>
    <col min="15871" max="15871" width="14.7109375" style="1" customWidth="1"/>
    <col min="15872" max="15872" width="14.7109375" style="1" bestFit="1" customWidth="1"/>
    <col min="15873" max="15873" width="13.7109375" style="1" customWidth="1"/>
    <col min="15874" max="15874" width="1.85546875" style="1" customWidth="1"/>
    <col min="15875" max="15875" width="14.7109375" style="1" customWidth="1"/>
    <col min="15876" max="15876" width="13.7109375" style="1" customWidth="1"/>
    <col min="15877" max="15877" width="14.85546875" style="1" customWidth="1"/>
    <col min="15878" max="15878" width="13" style="1" bestFit="1" customWidth="1"/>
    <col min="15879" max="16126" width="11.42578125" style="1"/>
    <col min="16127" max="16127" width="14.7109375" style="1" customWidth="1"/>
    <col min="16128" max="16128" width="14.7109375" style="1" bestFit="1" customWidth="1"/>
    <col min="16129" max="16129" width="13.7109375" style="1" customWidth="1"/>
    <col min="16130" max="16130" width="1.85546875" style="1" customWidth="1"/>
    <col min="16131" max="16131" width="14.7109375" style="1" customWidth="1"/>
    <col min="16132" max="16132" width="13.7109375" style="1" customWidth="1"/>
    <col min="16133" max="16133" width="14.85546875" style="1" customWidth="1"/>
    <col min="16134" max="16134" width="13" style="1" bestFit="1" customWidth="1"/>
    <col min="16135" max="16384" width="11.42578125" style="1"/>
  </cols>
  <sheetData>
    <row r="1" spans="1:32" ht="12" customHeight="1"/>
    <row r="2" spans="1:32" ht="87.75" customHeight="1">
      <c r="D2" s="278" t="s">
        <v>191</v>
      </c>
      <c r="E2" s="278"/>
      <c r="F2" s="278"/>
      <c r="G2" s="278"/>
      <c r="H2" s="278"/>
      <c r="I2" s="278"/>
      <c r="J2" s="278"/>
      <c r="K2" s="278"/>
      <c r="L2" s="278"/>
      <c r="M2" s="278"/>
      <c r="N2" s="278"/>
      <c r="O2" s="278"/>
      <c r="P2" s="278"/>
      <c r="Q2" s="34"/>
      <c r="R2" s="34"/>
      <c r="S2" s="35"/>
      <c r="T2" s="35"/>
      <c r="U2" s="35"/>
      <c r="V2" s="35"/>
      <c r="W2" s="35"/>
      <c r="X2" s="35"/>
      <c r="Y2" s="36"/>
    </row>
    <row r="3" spans="1:32" s="3" customFormat="1" ht="27" customHeight="1">
      <c r="A3" s="1"/>
      <c r="B3" s="274" t="s">
        <v>69</v>
      </c>
      <c r="C3" s="277" t="s">
        <v>70</v>
      </c>
      <c r="D3" s="277"/>
      <c r="E3" s="277"/>
      <c r="F3" s="277"/>
      <c r="G3" s="277"/>
      <c r="H3" s="277"/>
      <c r="I3" s="277"/>
      <c r="J3" s="277"/>
      <c r="K3" s="277"/>
      <c r="L3" s="277"/>
      <c r="M3" s="277"/>
      <c r="N3" s="277"/>
      <c r="O3" s="277"/>
      <c r="P3" s="277"/>
      <c r="Q3" s="277"/>
      <c r="R3" s="277"/>
      <c r="S3" s="277"/>
      <c r="T3" s="277"/>
      <c r="U3" s="277"/>
      <c r="V3" s="16"/>
      <c r="W3" s="16"/>
      <c r="X3" s="16"/>
      <c r="Y3" s="16"/>
      <c r="Z3" s="16"/>
      <c r="AA3" s="16"/>
      <c r="AB3" s="16"/>
      <c r="AC3" s="16"/>
      <c r="AD3" s="16"/>
      <c r="AE3" s="16"/>
      <c r="AF3" s="16"/>
    </row>
    <row r="4" spans="1:32" ht="26.25" customHeight="1">
      <c r="B4" s="275"/>
      <c r="C4" s="37">
        <v>2001</v>
      </c>
      <c r="D4" s="38">
        <v>2002</v>
      </c>
      <c r="E4" s="37">
        <v>2003</v>
      </c>
      <c r="F4" s="37">
        <v>2004</v>
      </c>
      <c r="G4" s="37">
        <v>2005</v>
      </c>
      <c r="H4" s="37">
        <v>2006</v>
      </c>
      <c r="I4" s="37">
        <v>2007</v>
      </c>
      <c r="J4" s="38">
        <v>2008</v>
      </c>
      <c r="K4" s="37">
        <v>2009</v>
      </c>
      <c r="L4" s="37">
        <v>2010</v>
      </c>
      <c r="M4" s="38">
        <v>2011</v>
      </c>
      <c r="N4" s="37">
        <v>2012</v>
      </c>
      <c r="O4" s="37">
        <v>2013</v>
      </c>
      <c r="P4" s="37">
        <v>2014</v>
      </c>
      <c r="Q4" s="37">
        <v>2015</v>
      </c>
      <c r="R4" s="37">
        <v>2016</v>
      </c>
      <c r="S4" s="37">
        <v>2017</v>
      </c>
      <c r="T4" s="37">
        <v>2018</v>
      </c>
      <c r="U4" s="37">
        <v>2019</v>
      </c>
      <c r="V4" s="1"/>
      <c r="W4" s="1"/>
      <c r="X4" s="1"/>
    </row>
    <row r="5" spans="1:32" ht="18" customHeight="1">
      <c r="B5" s="40" t="s">
        <v>71</v>
      </c>
      <c r="C5" s="95">
        <v>9403069</v>
      </c>
      <c r="D5" s="95">
        <v>10017487</v>
      </c>
      <c r="E5" s="95">
        <v>10241301</v>
      </c>
      <c r="F5" s="95">
        <v>10404919</v>
      </c>
      <c r="G5" s="95">
        <v>11164770</v>
      </c>
      <c r="H5" s="95">
        <v>11695228</v>
      </c>
      <c r="I5" s="95">
        <v>11895675</v>
      </c>
      <c r="J5" s="95">
        <v>11657266</v>
      </c>
      <c r="K5" s="95">
        <v>11670482</v>
      </c>
      <c r="L5" s="95">
        <v>11964241</v>
      </c>
      <c r="M5" s="95">
        <v>11916432</v>
      </c>
      <c r="N5" s="95">
        <v>11711382</v>
      </c>
      <c r="O5" s="95">
        <v>11812890</v>
      </c>
      <c r="P5" s="95">
        <v>12006290</v>
      </c>
      <c r="Q5" s="95">
        <v>11906325</v>
      </c>
      <c r="R5" s="95">
        <v>11897775</v>
      </c>
      <c r="S5" s="95">
        <v>11597633</v>
      </c>
      <c r="T5" s="95">
        <v>11549703</v>
      </c>
      <c r="U5" s="95">
        <v>11247434</v>
      </c>
      <c r="V5" s="1"/>
      <c r="W5" s="1"/>
      <c r="X5" s="1"/>
    </row>
    <row r="6" spans="1:32">
      <c r="B6" s="41"/>
      <c r="C6" s="96"/>
      <c r="D6" s="96"/>
      <c r="E6" s="97"/>
      <c r="F6" s="97"/>
      <c r="G6" s="97"/>
      <c r="H6" s="96"/>
      <c r="I6" s="96"/>
      <c r="J6" s="96"/>
      <c r="K6" s="96"/>
      <c r="L6" s="96"/>
      <c r="M6" s="97"/>
      <c r="N6" s="97"/>
      <c r="O6" s="97"/>
      <c r="P6" s="96"/>
      <c r="Q6" s="96"/>
      <c r="R6" s="96"/>
      <c r="S6" s="96"/>
      <c r="T6" s="96"/>
      <c r="U6" s="96"/>
      <c r="V6" s="1"/>
      <c r="W6" s="1"/>
      <c r="X6" s="1"/>
    </row>
    <row r="7" spans="1:32" ht="18" customHeight="1">
      <c r="B7" s="40" t="s">
        <v>72</v>
      </c>
      <c r="C7" s="98">
        <f>C8+C9</f>
        <v>9403069</v>
      </c>
      <c r="D7" s="98">
        <f t="shared" ref="D7:S7" si="0">D8+D9</f>
        <v>10017487</v>
      </c>
      <c r="E7" s="98">
        <f t="shared" si="0"/>
        <v>10241301</v>
      </c>
      <c r="F7" s="98">
        <f t="shared" si="0"/>
        <v>10404919</v>
      </c>
      <c r="G7" s="98">
        <f t="shared" si="0"/>
        <v>11164770</v>
      </c>
      <c r="H7" s="98">
        <f t="shared" si="0"/>
        <v>11695228</v>
      </c>
      <c r="I7" s="98">
        <f t="shared" si="0"/>
        <v>11895675</v>
      </c>
      <c r="J7" s="98">
        <f t="shared" si="0"/>
        <v>11657266</v>
      </c>
      <c r="K7" s="98">
        <f t="shared" si="0"/>
        <v>11670482</v>
      </c>
      <c r="L7" s="98">
        <f t="shared" si="0"/>
        <v>11964241</v>
      </c>
      <c r="M7" s="98">
        <f t="shared" si="0"/>
        <v>11916432</v>
      </c>
      <c r="N7" s="98">
        <f t="shared" si="0"/>
        <v>11711382</v>
      </c>
      <c r="O7" s="98">
        <f t="shared" si="0"/>
        <v>11812890</v>
      </c>
      <c r="P7" s="98">
        <f t="shared" si="0"/>
        <v>12006290</v>
      </c>
      <c r="Q7" s="98">
        <f t="shared" si="0"/>
        <v>11906325</v>
      </c>
      <c r="R7" s="98">
        <f t="shared" si="0"/>
        <v>11897775</v>
      </c>
      <c r="S7" s="98">
        <f t="shared" si="0"/>
        <v>11597633</v>
      </c>
      <c r="T7" s="98">
        <v>11549703</v>
      </c>
      <c r="U7" s="98">
        <v>11247434</v>
      </c>
      <c r="V7" s="1"/>
      <c r="W7" s="1"/>
      <c r="X7" s="1"/>
    </row>
    <row r="8" spans="1:32" ht="18" customHeight="1">
      <c r="B8" s="18" t="s">
        <v>73</v>
      </c>
      <c r="C8" s="99">
        <v>5203968</v>
      </c>
      <c r="D8" s="99">
        <v>5509483</v>
      </c>
      <c r="E8" s="99">
        <v>5623553</v>
      </c>
      <c r="F8" s="99">
        <v>5738773</v>
      </c>
      <c r="G8" s="99">
        <v>6208709</v>
      </c>
      <c r="H8" s="99">
        <v>6536156</v>
      </c>
      <c r="I8" s="99">
        <v>6667862</v>
      </c>
      <c r="J8" s="99">
        <v>6497339</v>
      </c>
      <c r="K8" s="99">
        <v>6423400</v>
      </c>
      <c r="L8" s="99">
        <v>6396575</v>
      </c>
      <c r="M8" s="99">
        <v>6347951</v>
      </c>
      <c r="N8" s="99">
        <v>6177996</v>
      </c>
      <c r="O8" s="99">
        <v>6251781</v>
      </c>
      <c r="P8" s="99">
        <v>6298153</v>
      </c>
      <c r="Q8" s="99">
        <v>6208436</v>
      </c>
      <c r="R8" s="99">
        <v>6192344</v>
      </c>
      <c r="S8" s="99">
        <v>6016878</v>
      </c>
      <c r="T8" s="99">
        <v>5976906</v>
      </c>
      <c r="U8" s="99">
        <v>5745704</v>
      </c>
      <c r="V8" s="1"/>
      <c r="W8" s="1"/>
      <c r="X8" s="1"/>
    </row>
    <row r="9" spans="1:32" ht="18" customHeight="1">
      <c r="B9" s="41" t="s">
        <v>74</v>
      </c>
      <c r="C9" s="99">
        <v>4199101</v>
      </c>
      <c r="D9" s="99">
        <v>4508004</v>
      </c>
      <c r="E9" s="99">
        <v>4617748</v>
      </c>
      <c r="F9" s="99">
        <v>4666146</v>
      </c>
      <c r="G9" s="99">
        <v>4956061</v>
      </c>
      <c r="H9" s="99">
        <v>5159072</v>
      </c>
      <c r="I9" s="99">
        <v>5227813</v>
      </c>
      <c r="J9" s="99">
        <v>5159927</v>
      </c>
      <c r="K9" s="99">
        <v>5247082</v>
      </c>
      <c r="L9" s="99">
        <v>5567666</v>
      </c>
      <c r="M9" s="99">
        <v>5568481</v>
      </c>
      <c r="N9" s="99">
        <v>5533386</v>
      </c>
      <c r="O9" s="99">
        <v>5561109</v>
      </c>
      <c r="P9" s="99">
        <v>5708137</v>
      </c>
      <c r="Q9" s="99">
        <v>5697889</v>
      </c>
      <c r="R9" s="99">
        <v>5705431</v>
      </c>
      <c r="S9" s="99">
        <v>5580755</v>
      </c>
      <c r="T9" s="99">
        <v>5572797</v>
      </c>
      <c r="U9" s="99">
        <v>5501730</v>
      </c>
      <c r="V9" s="1"/>
      <c r="W9" s="1"/>
      <c r="X9" s="1"/>
    </row>
    <row r="10" spans="1:32" ht="18" customHeight="1">
      <c r="B10" s="40" t="s">
        <v>72</v>
      </c>
      <c r="C10" s="98">
        <f>C11+C12</f>
        <v>100</v>
      </c>
      <c r="D10" s="98">
        <f t="shared" ref="D10:T10" si="1">D11+D12</f>
        <v>100</v>
      </c>
      <c r="E10" s="98">
        <f t="shared" si="1"/>
        <v>100</v>
      </c>
      <c r="F10" s="98">
        <f t="shared" si="1"/>
        <v>100</v>
      </c>
      <c r="G10" s="98">
        <f t="shared" si="1"/>
        <v>100</v>
      </c>
      <c r="H10" s="98">
        <f t="shared" si="1"/>
        <v>100</v>
      </c>
      <c r="I10" s="98">
        <f t="shared" si="1"/>
        <v>100</v>
      </c>
      <c r="J10" s="98">
        <f t="shared" si="1"/>
        <v>100</v>
      </c>
      <c r="K10" s="98">
        <f t="shared" si="1"/>
        <v>100</v>
      </c>
      <c r="L10" s="98">
        <f t="shared" si="1"/>
        <v>100</v>
      </c>
      <c r="M10" s="98">
        <f t="shared" si="1"/>
        <v>100</v>
      </c>
      <c r="N10" s="98">
        <f t="shared" si="1"/>
        <v>100</v>
      </c>
      <c r="O10" s="98">
        <f t="shared" si="1"/>
        <v>100</v>
      </c>
      <c r="P10" s="98">
        <f t="shared" si="1"/>
        <v>100</v>
      </c>
      <c r="Q10" s="98">
        <f t="shared" si="1"/>
        <v>100</v>
      </c>
      <c r="R10" s="98">
        <f t="shared" si="1"/>
        <v>100</v>
      </c>
      <c r="S10" s="98">
        <f t="shared" si="1"/>
        <v>100</v>
      </c>
      <c r="T10" s="98">
        <f t="shared" si="1"/>
        <v>100</v>
      </c>
      <c r="U10" s="98">
        <f t="shared" ref="U10" si="2">U11+U12</f>
        <v>100</v>
      </c>
      <c r="V10" s="1"/>
      <c r="W10" s="1"/>
      <c r="X10" s="1"/>
    </row>
    <row r="11" spans="1:32" ht="18" customHeight="1">
      <c r="B11" s="18" t="s">
        <v>73</v>
      </c>
      <c r="C11" s="20">
        <v>55.34</v>
      </c>
      <c r="D11" s="20">
        <v>55</v>
      </c>
      <c r="E11" s="20">
        <v>54.91</v>
      </c>
      <c r="F11" s="20">
        <v>55.15</v>
      </c>
      <c r="G11" s="20">
        <v>55.61</v>
      </c>
      <c r="H11" s="20">
        <v>55.89</v>
      </c>
      <c r="I11" s="20">
        <v>56.05</v>
      </c>
      <c r="J11" s="20">
        <v>55.74</v>
      </c>
      <c r="K11" s="20">
        <v>55.04</v>
      </c>
      <c r="L11" s="20">
        <v>53.46</v>
      </c>
      <c r="M11" s="20">
        <v>53.27</v>
      </c>
      <c r="N11" s="20">
        <v>52.75</v>
      </c>
      <c r="O11" s="20">
        <v>52.92</v>
      </c>
      <c r="P11" s="20">
        <v>52.46</v>
      </c>
      <c r="Q11" s="20">
        <v>52.14</v>
      </c>
      <c r="R11" s="20">
        <v>52.05</v>
      </c>
      <c r="S11" s="20">
        <v>51.88</v>
      </c>
      <c r="T11" s="20">
        <f>(T8/$T$7)*100</f>
        <v>51.749434595850651</v>
      </c>
      <c r="U11" s="20">
        <f>(U8/$U$7)*100</f>
        <v>51.084576268684934</v>
      </c>
      <c r="V11" s="28"/>
      <c r="W11" s="1"/>
      <c r="X11" s="1"/>
    </row>
    <row r="12" spans="1:32" ht="18" customHeight="1">
      <c r="B12" s="41" t="s">
        <v>74</v>
      </c>
      <c r="C12" s="20">
        <v>44.66</v>
      </c>
      <c r="D12" s="20">
        <v>45</v>
      </c>
      <c r="E12" s="20">
        <v>45.09</v>
      </c>
      <c r="F12" s="20">
        <v>44.85</v>
      </c>
      <c r="G12" s="20">
        <v>44.39</v>
      </c>
      <c r="H12" s="20">
        <v>44.11</v>
      </c>
      <c r="I12" s="20">
        <v>43.95</v>
      </c>
      <c r="J12" s="20">
        <v>44.26</v>
      </c>
      <c r="K12" s="20">
        <v>44.96</v>
      </c>
      <c r="L12" s="20">
        <v>46.54</v>
      </c>
      <c r="M12" s="20">
        <v>46.73</v>
      </c>
      <c r="N12" s="20">
        <v>47.25</v>
      </c>
      <c r="O12" s="20">
        <v>47.08</v>
      </c>
      <c r="P12" s="20">
        <v>47.54</v>
      </c>
      <c r="Q12" s="20">
        <v>47.86</v>
      </c>
      <c r="R12" s="20">
        <v>47.95</v>
      </c>
      <c r="S12" s="20">
        <v>48.12</v>
      </c>
      <c r="T12" s="20">
        <f>(T9/$T$7)*100</f>
        <v>48.250565404149356</v>
      </c>
      <c r="U12" s="20">
        <f>(U9/$U$7)*100</f>
        <v>48.915423731315073</v>
      </c>
      <c r="V12" s="28"/>
      <c r="W12" s="1"/>
      <c r="X12" s="1"/>
    </row>
    <row r="13" spans="1:32">
      <c r="B13" s="43"/>
      <c r="C13" s="101"/>
      <c r="D13" s="101"/>
      <c r="E13" s="101"/>
      <c r="F13" s="101"/>
      <c r="G13" s="101"/>
      <c r="H13" s="101"/>
      <c r="I13" s="101"/>
      <c r="J13" s="101"/>
      <c r="K13" s="101"/>
      <c r="L13" s="101"/>
      <c r="M13" s="101"/>
      <c r="N13" s="101"/>
      <c r="O13" s="101"/>
      <c r="P13" s="101"/>
      <c r="Q13" s="101"/>
      <c r="R13" s="101"/>
      <c r="S13" s="101"/>
      <c r="T13" s="101"/>
      <c r="U13" s="101"/>
      <c r="V13" s="1"/>
      <c r="W13" s="1"/>
      <c r="X13" s="1"/>
    </row>
    <row r="14" spans="1:32">
      <c r="B14" s="40" t="s">
        <v>75</v>
      </c>
      <c r="C14" s="98">
        <f>SUM(C15:C19)</f>
        <v>9403069</v>
      </c>
      <c r="D14" s="98">
        <f t="shared" ref="D14:S14" si="3">SUM(D15:D19)</f>
        <v>10017487</v>
      </c>
      <c r="E14" s="98">
        <f t="shared" si="3"/>
        <v>10241301</v>
      </c>
      <c r="F14" s="98">
        <f t="shared" si="3"/>
        <v>10404919</v>
      </c>
      <c r="G14" s="98">
        <f t="shared" si="3"/>
        <v>11164770</v>
      </c>
      <c r="H14" s="98">
        <f t="shared" si="3"/>
        <v>11695228</v>
      </c>
      <c r="I14" s="98">
        <f t="shared" si="3"/>
        <v>11895675</v>
      </c>
      <c r="J14" s="98">
        <f t="shared" si="3"/>
        <v>11657266</v>
      </c>
      <c r="K14" s="98">
        <f t="shared" si="3"/>
        <v>11670482</v>
      </c>
      <c r="L14" s="98">
        <f t="shared" si="3"/>
        <v>11964241</v>
      </c>
      <c r="M14" s="98">
        <f t="shared" si="3"/>
        <v>11916432</v>
      </c>
      <c r="N14" s="98">
        <f t="shared" si="3"/>
        <v>11711382</v>
      </c>
      <c r="O14" s="98">
        <f t="shared" si="3"/>
        <v>11812890</v>
      </c>
      <c r="P14" s="98">
        <f t="shared" si="3"/>
        <v>12006290</v>
      </c>
      <c r="Q14" s="98">
        <f t="shared" si="3"/>
        <v>11906325</v>
      </c>
      <c r="R14" s="98">
        <f t="shared" si="3"/>
        <v>11897775</v>
      </c>
      <c r="S14" s="98">
        <f t="shared" si="3"/>
        <v>11597633</v>
      </c>
      <c r="T14" s="98">
        <v>11549703</v>
      </c>
      <c r="U14" s="98">
        <v>11247434</v>
      </c>
      <c r="V14" s="1"/>
      <c r="W14" s="1"/>
      <c r="X14" s="1"/>
    </row>
    <row r="15" spans="1:32">
      <c r="B15" s="41" t="s">
        <v>76</v>
      </c>
      <c r="C15" s="99">
        <v>815837</v>
      </c>
      <c r="D15" s="99">
        <v>865093</v>
      </c>
      <c r="E15" s="99">
        <v>838499</v>
      </c>
      <c r="F15" s="99">
        <v>838266</v>
      </c>
      <c r="G15" s="99">
        <v>893068</v>
      </c>
      <c r="H15" s="99">
        <v>869095</v>
      </c>
      <c r="I15" s="99">
        <v>803404</v>
      </c>
      <c r="J15" s="99">
        <v>756879</v>
      </c>
      <c r="K15" s="99">
        <v>707023</v>
      </c>
      <c r="L15" s="99">
        <v>670566</v>
      </c>
      <c r="M15" s="99">
        <v>596572</v>
      </c>
      <c r="N15" s="99">
        <v>537268</v>
      </c>
      <c r="O15" s="99">
        <v>491461</v>
      </c>
      <c r="P15" s="99">
        <v>453993</v>
      </c>
      <c r="Q15" s="99">
        <v>403369</v>
      </c>
      <c r="R15" s="99">
        <v>387543</v>
      </c>
      <c r="S15" s="99">
        <v>384651</v>
      </c>
      <c r="T15" s="99">
        <v>375443</v>
      </c>
      <c r="U15" s="99">
        <v>347552</v>
      </c>
      <c r="V15" s="1"/>
      <c r="W15" s="1"/>
      <c r="X15" s="1"/>
    </row>
    <row r="16" spans="1:32">
      <c r="B16" s="41" t="s">
        <v>77</v>
      </c>
      <c r="C16" s="99">
        <v>3237675</v>
      </c>
      <c r="D16" s="99">
        <v>3284148</v>
      </c>
      <c r="E16" s="99">
        <v>3360983</v>
      </c>
      <c r="F16" s="99">
        <v>3271597</v>
      </c>
      <c r="G16" s="99">
        <v>3432020</v>
      </c>
      <c r="H16" s="99">
        <v>3457963</v>
      </c>
      <c r="I16" s="99">
        <v>3371630</v>
      </c>
      <c r="J16" s="99">
        <v>3088875</v>
      </c>
      <c r="K16" s="99">
        <v>2960360</v>
      </c>
      <c r="L16" s="99">
        <v>3029599</v>
      </c>
      <c r="M16" s="99">
        <v>2820717</v>
      </c>
      <c r="N16" s="99">
        <v>2622144</v>
      </c>
      <c r="O16" s="99">
        <v>2535277</v>
      </c>
      <c r="P16" s="99">
        <v>2434567</v>
      </c>
      <c r="Q16" s="99">
        <v>2224506</v>
      </c>
      <c r="R16" s="99">
        <v>2099100</v>
      </c>
      <c r="S16" s="99">
        <v>1902732</v>
      </c>
      <c r="T16" s="99">
        <v>1751313</v>
      </c>
      <c r="U16" s="99">
        <v>1624169</v>
      </c>
      <c r="V16" s="1"/>
      <c r="W16" s="1"/>
      <c r="X16" s="1"/>
    </row>
    <row r="17" spans="2:24">
      <c r="B17" s="41" t="s">
        <v>78</v>
      </c>
      <c r="C17" s="99">
        <v>3378655</v>
      </c>
      <c r="D17" s="99">
        <v>3750163</v>
      </c>
      <c r="E17" s="99">
        <v>3775475</v>
      </c>
      <c r="F17" s="99">
        <v>3882260</v>
      </c>
      <c r="G17" s="99">
        <v>4207348</v>
      </c>
      <c r="H17" s="99">
        <v>4463809</v>
      </c>
      <c r="I17" s="99">
        <v>4591246</v>
      </c>
      <c r="J17" s="99">
        <v>4577783</v>
      </c>
      <c r="K17" s="99">
        <v>4580340</v>
      </c>
      <c r="L17" s="99">
        <v>4570614</v>
      </c>
      <c r="M17" s="99">
        <v>4610616</v>
      </c>
      <c r="N17" s="99">
        <v>4528096</v>
      </c>
      <c r="O17" s="99">
        <v>4538426</v>
      </c>
      <c r="P17" s="99">
        <v>4505148</v>
      </c>
      <c r="Q17" s="99">
        <v>4455030</v>
      </c>
      <c r="R17" s="99">
        <v>4354282</v>
      </c>
      <c r="S17" s="99">
        <v>4174916</v>
      </c>
      <c r="T17" s="99">
        <v>4086119</v>
      </c>
      <c r="U17" s="99">
        <v>3844990</v>
      </c>
      <c r="V17" s="1"/>
      <c r="W17" s="1"/>
      <c r="X17" s="1"/>
    </row>
    <row r="18" spans="2:24">
      <c r="B18" s="41" t="s">
        <v>79</v>
      </c>
      <c r="C18" s="99">
        <v>1583871</v>
      </c>
      <c r="D18" s="99">
        <v>1697611</v>
      </c>
      <c r="E18" s="99">
        <v>1809640</v>
      </c>
      <c r="F18" s="99">
        <v>1937518</v>
      </c>
      <c r="G18" s="99">
        <v>2117944</v>
      </c>
      <c r="H18" s="99">
        <v>2324177</v>
      </c>
      <c r="I18" s="99">
        <v>2503587</v>
      </c>
      <c r="J18" s="99">
        <v>2581892</v>
      </c>
      <c r="K18" s="99">
        <v>2728534</v>
      </c>
      <c r="L18" s="99">
        <v>2944796</v>
      </c>
      <c r="M18" s="99">
        <v>3106441</v>
      </c>
      <c r="N18" s="99">
        <v>3195594</v>
      </c>
      <c r="O18" s="99">
        <v>3370734</v>
      </c>
      <c r="P18" s="99">
        <v>3654142</v>
      </c>
      <c r="Q18" s="99">
        <v>3798809</v>
      </c>
      <c r="R18" s="99">
        <v>3975928</v>
      </c>
      <c r="S18" s="99">
        <v>4005060</v>
      </c>
      <c r="T18" s="99">
        <v>4145804</v>
      </c>
      <c r="U18" s="99">
        <v>4190568</v>
      </c>
      <c r="V18" s="1"/>
      <c r="W18" s="1"/>
      <c r="X18" s="1"/>
    </row>
    <row r="19" spans="2:24">
      <c r="B19" s="41" t="s">
        <v>80</v>
      </c>
      <c r="C19" s="99">
        <v>387031</v>
      </c>
      <c r="D19" s="99">
        <v>420472</v>
      </c>
      <c r="E19" s="99">
        <v>456704</v>
      </c>
      <c r="F19" s="99">
        <v>475278</v>
      </c>
      <c r="G19" s="99">
        <v>514390</v>
      </c>
      <c r="H19" s="99">
        <v>580184</v>
      </c>
      <c r="I19" s="99">
        <v>625808</v>
      </c>
      <c r="J19" s="99">
        <v>651837</v>
      </c>
      <c r="K19" s="99">
        <v>694225</v>
      </c>
      <c r="L19" s="99">
        <v>748666</v>
      </c>
      <c r="M19" s="99">
        <v>782086</v>
      </c>
      <c r="N19" s="99">
        <v>828280</v>
      </c>
      <c r="O19" s="99">
        <v>876992</v>
      </c>
      <c r="P19" s="99">
        <v>958440</v>
      </c>
      <c r="Q19" s="99">
        <v>1024611</v>
      </c>
      <c r="R19" s="99">
        <v>1080922</v>
      </c>
      <c r="S19" s="99">
        <v>1130274</v>
      </c>
      <c r="T19" s="99">
        <v>1191024</v>
      </c>
      <c r="U19" s="99">
        <v>1240155</v>
      </c>
      <c r="V19" s="1"/>
      <c r="W19" s="1"/>
      <c r="X19" s="1"/>
    </row>
    <row r="20" spans="2:24">
      <c r="B20" s="43"/>
      <c r="C20" s="101"/>
      <c r="D20" s="101"/>
      <c r="E20" s="101"/>
      <c r="F20" s="101"/>
      <c r="G20" s="101"/>
      <c r="H20" s="101"/>
      <c r="I20" s="101"/>
      <c r="J20" s="101"/>
      <c r="K20" s="101"/>
      <c r="L20" s="101"/>
      <c r="M20" s="101"/>
      <c r="N20" s="101"/>
      <c r="O20" s="101"/>
      <c r="P20" s="101"/>
      <c r="Q20" s="101"/>
      <c r="R20" s="101"/>
      <c r="S20" s="101"/>
      <c r="T20" s="101"/>
      <c r="U20" s="101"/>
      <c r="V20" s="1"/>
      <c r="W20" s="1"/>
      <c r="X20" s="1"/>
    </row>
    <row r="21" spans="2:24" ht="18" customHeight="1">
      <c r="B21" s="40" t="s">
        <v>75</v>
      </c>
      <c r="C21" s="98">
        <v>100</v>
      </c>
      <c r="D21" s="98">
        <v>100</v>
      </c>
      <c r="E21" s="98">
        <v>100</v>
      </c>
      <c r="F21" s="98">
        <v>100</v>
      </c>
      <c r="G21" s="98">
        <v>100</v>
      </c>
      <c r="H21" s="98">
        <v>100</v>
      </c>
      <c r="I21" s="98">
        <v>100</v>
      </c>
      <c r="J21" s="98">
        <v>100</v>
      </c>
      <c r="K21" s="98">
        <v>100</v>
      </c>
      <c r="L21" s="98">
        <v>100</v>
      </c>
      <c r="M21" s="98">
        <v>100</v>
      </c>
      <c r="N21" s="98">
        <v>100</v>
      </c>
      <c r="O21" s="98">
        <v>100</v>
      </c>
      <c r="P21" s="98">
        <v>100</v>
      </c>
      <c r="Q21" s="98">
        <v>100</v>
      </c>
      <c r="R21" s="98">
        <v>100</v>
      </c>
      <c r="S21" s="98">
        <v>100</v>
      </c>
      <c r="T21" s="98">
        <v>100</v>
      </c>
      <c r="U21" s="98">
        <v>101</v>
      </c>
      <c r="V21" s="1"/>
      <c r="W21" s="1"/>
      <c r="X21" s="1"/>
    </row>
    <row r="22" spans="2:24" ht="18" customHeight="1">
      <c r="B22" s="41" t="s">
        <v>76</v>
      </c>
      <c r="C22" s="44">
        <v>8.68</v>
      </c>
      <c r="D22" s="44">
        <v>8.64</v>
      </c>
      <c r="E22" s="44">
        <v>8.19</v>
      </c>
      <c r="F22" s="44">
        <v>8.06</v>
      </c>
      <c r="G22" s="44">
        <v>8</v>
      </c>
      <c r="H22" s="44">
        <v>7.43</v>
      </c>
      <c r="I22" s="44">
        <v>6.75</v>
      </c>
      <c r="J22" s="44">
        <v>6.49</v>
      </c>
      <c r="K22" s="44">
        <v>6.06</v>
      </c>
      <c r="L22" s="44">
        <v>5.6</v>
      </c>
      <c r="M22" s="44">
        <v>5.01</v>
      </c>
      <c r="N22" s="44">
        <v>4.59</v>
      </c>
      <c r="O22" s="44">
        <v>4.16</v>
      </c>
      <c r="P22" s="44">
        <v>3.78</v>
      </c>
      <c r="Q22" s="44">
        <v>3.39</v>
      </c>
      <c r="R22" s="231">
        <v>3.26</v>
      </c>
      <c r="S22" s="231">
        <v>3.32</v>
      </c>
      <c r="T22" s="231">
        <f>(T15/$T$14)*100</f>
        <v>3.2506723333058867</v>
      </c>
      <c r="U22" s="231">
        <f>(U15/$U$14)*100</f>
        <v>3.0900559185321739</v>
      </c>
      <c r="V22" s="28"/>
      <c r="W22" s="1"/>
      <c r="X22" s="1"/>
    </row>
    <row r="23" spans="2:24" ht="18" customHeight="1">
      <c r="B23" s="41" t="s">
        <v>77</v>
      </c>
      <c r="C23" s="44">
        <v>34.43</v>
      </c>
      <c r="D23" s="44">
        <v>32.78</v>
      </c>
      <c r="E23" s="44">
        <v>32.82</v>
      </c>
      <c r="F23" s="44">
        <v>31.44</v>
      </c>
      <c r="G23" s="44">
        <v>30.74</v>
      </c>
      <c r="H23" s="44">
        <v>29.57</v>
      </c>
      <c r="I23" s="44">
        <v>28.34</v>
      </c>
      <c r="J23" s="44">
        <v>26.5</v>
      </c>
      <c r="K23" s="44">
        <v>25.37</v>
      </c>
      <c r="L23" s="44">
        <v>25.32</v>
      </c>
      <c r="M23" s="44">
        <v>23.67</v>
      </c>
      <c r="N23" s="44">
        <v>22.39</v>
      </c>
      <c r="O23" s="44">
        <v>21.46</v>
      </c>
      <c r="P23" s="44">
        <v>20.28</v>
      </c>
      <c r="Q23" s="44">
        <v>18.68</v>
      </c>
      <c r="R23" s="231">
        <v>17.64</v>
      </c>
      <c r="S23" s="231">
        <v>16.41</v>
      </c>
      <c r="T23" s="231">
        <f t="shared" ref="T23:T26" si="4">(T16/$T$14)*100</f>
        <v>15.163273029618166</v>
      </c>
      <c r="U23" s="231">
        <f t="shared" ref="U23:U26" si="5">(U16/$U$14)*100</f>
        <v>14.440351461497796</v>
      </c>
      <c r="V23" s="28"/>
      <c r="W23" s="1"/>
      <c r="X23" s="1"/>
    </row>
    <row r="24" spans="2:24" ht="18" customHeight="1">
      <c r="B24" s="41" t="s">
        <v>78</v>
      </c>
      <c r="C24" s="44">
        <v>35.93</v>
      </c>
      <c r="D24" s="44">
        <v>37.44</v>
      </c>
      <c r="E24" s="44">
        <v>36.869999999999997</v>
      </c>
      <c r="F24" s="44">
        <v>37.31</v>
      </c>
      <c r="G24" s="44">
        <v>37.68</v>
      </c>
      <c r="H24" s="44">
        <v>38.17</v>
      </c>
      <c r="I24" s="44">
        <v>38.6</v>
      </c>
      <c r="J24" s="44">
        <v>39.270000000000003</v>
      </c>
      <c r="K24" s="44">
        <v>39.25</v>
      </c>
      <c r="L24" s="44">
        <v>38.200000000000003</v>
      </c>
      <c r="M24" s="44">
        <v>38.69</v>
      </c>
      <c r="N24" s="44">
        <v>38.659999999999997</v>
      </c>
      <c r="O24" s="44">
        <v>38.42</v>
      </c>
      <c r="P24" s="44">
        <v>37.520000000000003</v>
      </c>
      <c r="Q24" s="44">
        <v>37.42</v>
      </c>
      <c r="R24" s="231">
        <v>36.6</v>
      </c>
      <c r="S24" s="231">
        <v>36</v>
      </c>
      <c r="T24" s="231">
        <f t="shared" si="4"/>
        <v>35.378563414141475</v>
      </c>
      <c r="U24" s="231">
        <f t="shared" si="5"/>
        <v>34.185486218456582</v>
      </c>
      <c r="V24" s="28"/>
      <c r="W24" s="1"/>
      <c r="X24" s="1"/>
    </row>
    <row r="25" spans="2:24" ht="18" customHeight="1">
      <c r="B25" s="41" t="s">
        <v>79</v>
      </c>
      <c r="C25" s="44">
        <v>16.84</v>
      </c>
      <c r="D25" s="44">
        <v>16.95</v>
      </c>
      <c r="E25" s="44">
        <v>17.670000000000002</v>
      </c>
      <c r="F25" s="44">
        <v>18.62</v>
      </c>
      <c r="G25" s="44">
        <v>18.97</v>
      </c>
      <c r="H25" s="44">
        <v>19.87</v>
      </c>
      <c r="I25" s="44">
        <v>21.05</v>
      </c>
      <c r="J25" s="44">
        <v>22.15</v>
      </c>
      <c r="K25" s="44">
        <v>23.38</v>
      </c>
      <c r="L25" s="44">
        <v>24.61</v>
      </c>
      <c r="M25" s="44">
        <v>26.07</v>
      </c>
      <c r="N25" s="44">
        <v>27.29</v>
      </c>
      <c r="O25" s="44">
        <v>28.53</v>
      </c>
      <c r="P25" s="44">
        <v>30.44</v>
      </c>
      <c r="Q25" s="44">
        <v>31.91</v>
      </c>
      <c r="R25" s="231">
        <v>33.42</v>
      </c>
      <c r="S25" s="231">
        <v>34.53</v>
      </c>
      <c r="T25" s="231">
        <f t="shared" si="4"/>
        <v>35.895329949177047</v>
      </c>
      <c r="U25" s="231">
        <f t="shared" si="5"/>
        <v>37.257991467209322</v>
      </c>
      <c r="V25" s="28"/>
      <c r="W25" s="1"/>
      <c r="X25" s="1"/>
    </row>
    <row r="26" spans="2:24" ht="18" customHeight="1">
      <c r="B26" s="41" t="s">
        <v>80</v>
      </c>
      <c r="C26" s="44">
        <v>4.12</v>
      </c>
      <c r="D26" s="44">
        <v>4.2</v>
      </c>
      <c r="E26" s="44">
        <v>4.46</v>
      </c>
      <c r="F26" s="44">
        <v>4.57</v>
      </c>
      <c r="G26" s="44">
        <v>4.6100000000000003</v>
      </c>
      <c r="H26" s="44">
        <v>4.96</v>
      </c>
      <c r="I26" s="44">
        <v>5.26</v>
      </c>
      <c r="J26" s="44">
        <v>5.59</v>
      </c>
      <c r="K26" s="44">
        <v>5.95</v>
      </c>
      <c r="L26" s="44">
        <v>6.26</v>
      </c>
      <c r="M26" s="44">
        <v>6.56</v>
      </c>
      <c r="N26" s="44">
        <v>7.07</v>
      </c>
      <c r="O26" s="44">
        <v>7.42</v>
      </c>
      <c r="P26" s="44">
        <v>7.98</v>
      </c>
      <c r="Q26" s="44">
        <v>8.61</v>
      </c>
      <c r="R26" s="20">
        <v>9.09</v>
      </c>
      <c r="S26" s="20">
        <v>9.75</v>
      </c>
      <c r="T26" s="231">
        <f t="shared" si="4"/>
        <v>10.312161273757429</v>
      </c>
      <c r="U26" s="231">
        <f t="shared" si="5"/>
        <v>11.026114934304127</v>
      </c>
      <c r="V26" s="28"/>
      <c r="W26" s="1"/>
      <c r="X26" s="1"/>
    </row>
    <row r="27" spans="2:24">
      <c r="B27" s="41"/>
      <c r="C27" s="102"/>
      <c r="D27" s="102"/>
      <c r="E27" s="103"/>
      <c r="F27" s="103"/>
      <c r="G27" s="104"/>
      <c r="H27" s="103"/>
      <c r="I27" s="103"/>
      <c r="J27" s="96"/>
      <c r="K27" s="102"/>
      <c r="L27" s="105"/>
      <c r="M27" s="99"/>
      <c r="N27" s="99"/>
      <c r="O27" s="99"/>
      <c r="P27" s="99"/>
      <c r="Q27" s="99"/>
      <c r="R27" s="99"/>
      <c r="S27" s="99"/>
      <c r="T27" s="99"/>
      <c r="U27" s="99"/>
      <c r="V27" s="1"/>
      <c r="W27" s="1"/>
      <c r="X27" s="1"/>
    </row>
    <row r="28" spans="2:24" ht="18" customHeight="1">
      <c r="B28" s="40" t="s">
        <v>81</v>
      </c>
      <c r="C28" s="106">
        <v>33.566339999999997</v>
      </c>
      <c r="D28" s="106">
        <v>33.829659999999997</v>
      </c>
      <c r="E28" s="106">
        <v>34.322159999999997</v>
      </c>
      <c r="F28" s="106">
        <v>34.61947</v>
      </c>
      <c r="G28" s="106">
        <v>34.872669999999999</v>
      </c>
      <c r="H28" s="106">
        <v>35.499009999999998</v>
      </c>
      <c r="I28" s="106">
        <v>36.19509</v>
      </c>
      <c r="J28" s="106">
        <v>36.864609999999999</v>
      </c>
      <c r="K28" s="106">
        <v>37.54007</v>
      </c>
      <c r="L28" s="106">
        <v>37.982059999999997</v>
      </c>
      <c r="M28" s="106">
        <v>38.78772</v>
      </c>
      <c r="N28" s="106">
        <v>39.528010000000002</v>
      </c>
      <c r="O28" s="106">
        <v>40.110900000000001</v>
      </c>
      <c r="P28" s="106">
        <v>40.890790000000003</v>
      </c>
      <c r="Q28" s="106">
        <v>41.7209</v>
      </c>
      <c r="R28" s="106">
        <v>42.338610000000003</v>
      </c>
      <c r="S28" s="106">
        <v>42.90851</v>
      </c>
      <c r="T28" s="106">
        <v>43.567749999999997</v>
      </c>
      <c r="U28" s="106">
        <v>44.285020000000003</v>
      </c>
      <c r="V28" s="1"/>
      <c r="W28" s="1"/>
      <c r="X28" s="1"/>
    </row>
    <row r="29" spans="2:24">
      <c r="B29" s="41"/>
      <c r="C29" s="102"/>
      <c r="D29" s="102"/>
      <c r="E29" s="103"/>
      <c r="F29" s="103"/>
      <c r="G29" s="104"/>
      <c r="H29" s="103"/>
      <c r="I29" s="103"/>
      <c r="J29" s="96"/>
      <c r="K29" s="102"/>
      <c r="L29" s="105"/>
      <c r="M29" s="99"/>
      <c r="N29" s="99"/>
      <c r="O29" s="99"/>
      <c r="P29" s="99"/>
      <c r="Q29" s="99"/>
      <c r="R29" s="99"/>
      <c r="S29" s="99"/>
      <c r="T29" s="99"/>
      <c r="U29" s="99"/>
      <c r="V29" s="1"/>
      <c r="W29" s="1"/>
      <c r="X29" s="1"/>
    </row>
    <row r="30" spans="2:24">
      <c r="B30" s="46" t="s">
        <v>82</v>
      </c>
      <c r="C30" s="98">
        <f>SUM(C31:C37)</f>
        <v>8587232</v>
      </c>
      <c r="D30" s="98">
        <f t="shared" ref="D30:S30" si="6">SUM(D31:D37)</f>
        <v>9152394</v>
      </c>
      <c r="E30" s="98">
        <f t="shared" si="6"/>
        <v>9402802</v>
      </c>
      <c r="F30" s="98">
        <f t="shared" si="6"/>
        <v>9566653</v>
      </c>
      <c r="G30" s="98">
        <f t="shared" si="6"/>
        <v>10271702</v>
      </c>
      <c r="H30" s="98">
        <f t="shared" si="6"/>
        <v>10826133</v>
      </c>
      <c r="I30" s="98">
        <f t="shared" si="6"/>
        <v>11092271</v>
      </c>
      <c r="J30" s="98">
        <f t="shared" si="6"/>
        <v>10900387</v>
      </c>
      <c r="K30" s="98">
        <f t="shared" si="6"/>
        <v>10963459</v>
      </c>
      <c r="L30" s="98">
        <f t="shared" si="6"/>
        <v>11293675</v>
      </c>
      <c r="M30" s="98">
        <f t="shared" si="6"/>
        <v>11319860</v>
      </c>
      <c r="N30" s="98">
        <f t="shared" si="6"/>
        <v>11174114</v>
      </c>
      <c r="O30" s="98">
        <f t="shared" si="6"/>
        <v>11321429</v>
      </c>
      <c r="P30" s="98">
        <f t="shared" si="6"/>
        <v>11552297</v>
      </c>
      <c r="Q30" s="98">
        <f t="shared" si="6"/>
        <v>11502956</v>
      </c>
      <c r="R30" s="98">
        <f t="shared" si="6"/>
        <v>11510232</v>
      </c>
      <c r="S30" s="98">
        <f t="shared" si="6"/>
        <v>11212982</v>
      </c>
      <c r="T30" s="98">
        <v>11174260</v>
      </c>
      <c r="U30" s="98">
        <v>10899882</v>
      </c>
      <c r="V30" s="1"/>
      <c r="W30" s="1"/>
      <c r="X30" s="1"/>
    </row>
    <row r="31" spans="2:24">
      <c r="B31" s="18" t="s">
        <v>83</v>
      </c>
      <c r="C31" s="99">
        <v>420214</v>
      </c>
      <c r="D31" s="99">
        <v>395561</v>
      </c>
      <c r="E31" s="99">
        <v>447590</v>
      </c>
      <c r="F31" s="99">
        <v>461942</v>
      </c>
      <c r="G31" s="99">
        <v>486353</v>
      </c>
      <c r="H31" s="99">
        <v>492506</v>
      </c>
      <c r="I31" s="99">
        <v>487904</v>
      </c>
      <c r="J31" s="99">
        <v>592535</v>
      </c>
      <c r="K31" s="99">
        <v>598449</v>
      </c>
      <c r="L31" s="99">
        <v>641950</v>
      </c>
      <c r="M31" s="99">
        <v>628920</v>
      </c>
      <c r="N31" s="99">
        <v>650444</v>
      </c>
      <c r="O31" s="99">
        <v>666377</v>
      </c>
      <c r="P31" s="99">
        <v>707806</v>
      </c>
      <c r="Q31" s="99">
        <v>720115</v>
      </c>
      <c r="R31" s="99">
        <v>730426</v>
      </c>
      <c r="S31" s="99">
        <v>718094</v>
      </c>
      <c r="T31" s="99">
        <v>744702</v>
      </c>
      <c r="U31" s="99">
        <v>743576</v>
      </c>
      <c r="V31" s="1"/>
      <c r="W31" s="1"/>
      <c r="X31" s="1"/>
    </row>
    <row r="32" spans="2:24">
      <c r="B32" s="18" t="s">
        <v>84</v>
      </c>
      <c r="C32" s="99">
        <v>3030770</v>
      </c>
      <c r="D32" s="99">
        <v>3265637</v>
      </c>
      <c r="E32" s="99">
        <v>3238197</v>
      </c>
      <c r="F32" s="99">
        <v>3274335</v>
      </c>
      <c r="G32" s="99">
        <v>3447609</v>
      </c>
      <c r="H32" s="99">
        <v>3584350</v>
      </c>
      <c r="I32" s="99">
        <v>3702604</v>
      </c>
      <c r="J32" s="99">
        <v>3569223</v>
      </c>
      <c r="K32" s="99">
        <v>3581181</v>
      </c>
      <c r="L32" s="99">
        <v>3516455</v>
      </c>
      <c r="M32" s="99">
        <v>3457171</v>
      </c>
      <c r="N32" s="99">
        <v>3337873</v>
      </c>
      <c r="O32" s="99">
        <v>3354710</v>
      </c>
      <c r="P32" s="99">
        <v>3398291</v>
      </c>
      <c r="Q32" s="99">
        <v>3288614</v>
      </c>
      <c r="R32" s="99">
        <v>3213683</v>
      </c>
      <c r="S32" s="99">
        <v>3004778</v>
      </c>
      <c r="T32" s="99">
        <v>2918267</v>
      </c>
      <c r="U32" s="99">
        <v>2759107</v>
      </c>
      <c r="V32" s="1"/>
      <c r="W32" s="1"/>
      <c r="X32" s="1"/>
    </row>
    <row r="33" spans="2:24">
      <c r="B33" s="18" t="s">
        <v>85</v>
      </c>
      <c r="C33" s="99">
        <v>2136991</v>
      </c>
      <c r="D33" s="99">
        <v>2274425</v>
      </c>
      <c r="E33" s="99">
        <v>2266257</v>
      </c>
      <c r="F33" s="99">
        <v>2228442</v>
      </c>
      <c r="G33" s="99">
        <v>2310151</v>
      </c>
      <c r="H33" s="99">
        <v>2361686</v>
      </c>
      <c r="I33" s="99">
        <v>2350357</v>
      </c>
      <c r="J33" s="99">
        <v>2436224</v>
      </c>
      <c r="K33" s="99">
        <v>2421894</v>
      </c>
      <c r="L33" s="99">
        <v>2518269</v>
      </c>
      <c r="M33" s="99">
        <v>2486787</v>
      </c>
      <c r="N33" s="99">
        <v>2439495</v>
      </c>
      <c r="O33" s="99">
        <v>2385822</v>
      </c>
      <c r="P33" s="99">
        <v>2360291</v>
      </c>
      <c r="Q33" s="99">
        <v>2321047</v>
      </c>
      <c r="R33" s="99">
        <v>2296190</v>
      </c>
      <c r="S33" s="99">
        <v>2165176</v>
      </c>
      <c r="T33" s="99">
        <v>2119349</v>
      </c>
      <c r="U33" s="99">
        <v>2032125</v>
      </c>
      <c r="V33" s="1"/>
      <c r="W33" s="1"/>
      <c r="X33" s="1"/>
    </row>
    <row r="34" spans="2:24">
      <c r="B34" s="18" t="s">
        <v>86</v>
      </c>
      <c r="C34" s="99">
        <v>1800606</v>
      </c>
      <c r="D34" s="99">
        <v>1948266</v>
      </c>
      <c r="E34" s="99">
        <v>2046571</v>
      </c>
      <c r="F34" s="99">
        <v>2150158</v>
      </c>
      <c r="G34" s="99">
        <v>2522304</v>
      </c>
      <c r="H34" s="99">
        <v>2760824</v>
      </c>
      <c r="I34" s="99">
        <v>2858749</v>
      </c>
      <c r="J34" s="99">
        <v>2507584</v>
      </c>
      <c r="K34" s="99">
        <v>2540513</v>
      </c>
      <c r="L34" s="99">
        <v>2679857</v>
      </c>
      <c r="M34" s="99">
        <v>2767762</v>
      </c>
      <c r="N34" s="99">
        <v>2697271</v>
      </c>
      <c r="O34" s="99">
        <v>2815872</v>
      </c>
      <c r="P34" s="99">
        <v>2883347</v>
      </c>
      <c r="Q34" s="99">
        <v>2905430</v>
      </c>
      <c r="R34" s="99">
        <v>2968592</v>
      </c>
      <c r="S34" s="99">
        <v>2950346</v>
      </c>
      <c r="T34" s="99">
        <v>2982329</v>
      </c>
      <c r="U34" s="99">
        <v>2908438</v>
      </c>
      <c r="V34" s="1"/>
      <c r="W34" s="1"/>
      <c r="X34" s="1"/>
    </row>
    <row r="35" spans="2:24">
      <c r="B35" s="18" t="s">
        <v>87</v>
      </c>
      <c r="C35" s="99">
        <v>847241</v>
      </c>
      <c r="D35" s="99">
        <v>908346</v>
      </c>
      <c r="E35" s="99">
        <v>998822</v>
      </c>
      <c r="F35" s="99">
        <v>1023060</v>
      </c>
      <c r="G35" s="99">
        <v>1061639</v>
      </c>
      <c r="H35" s="99">
        <v>1139050</v>
      </c>
      <c r="I35" s="99">
        <v>1171577</v>
      </c>
      <c r="J35" s="99">
        <v>1270580</v>
      </c>
      <c r="K35" s="99">
        <v>1295521</v>
      </c>
      <c r="L35" s="99">
        <v>1382472</v>
      </c>
      <c r="M35" s="99">
        <v>1405231</v>
      </c>
      <c r="N35" s="99">
        <v>1467604</v>
      </c>
      <c r="O35" s="99">
        <v>1486744</v>
      </c>
      <c r="P35" s="99">
        <v>1557205</v>
      </c>
      <c r="Q35" s="99">
        <v>1581659</v>
      </c>
      <c r="R35" s="99">
        <v>1606273</v>
      </c>
      <c r="S35" s="99">
        <v>1634996</v>
      </c>
      <c r="T35" s="99">
        <v>1623764</v>
      </c>
      <c r="U35" s="99">
        <v>1622055</v>
      </c>
      <c r="V35" s="1"/>
      <c r="W35" s="1"/>
      <c r="X35" s="1"/>
    </row>
    <row r="36" spans="2:24">
      <c r="B36" s="41" t="s">
        <v>88</v>
      </c>
      <c r="C36" s="99">
        <v>241243</v>
      </c>
      <c r="D36" s="99">
        <v>251923</v>
      </c>
      <c r="E36" s="99">
        <v>282348</v>
      </c>
      <c r="F36" s="99">
        <v>307378</v>
      </c>
      <c r="G36" s="99">
        <v>314685</v>
      </c>
      <c r="H36" s="99">
        <v>358293</v>
      </c>
      <c r="I36" s="99">
        <v>385396</v>
      </c>
      <c r="J36" s="99">
        <v>388624</v>
      </c>
      <c r="K36" s="99">
        <v>382697</v>
      </c>
      <c r="L36" s="99">
        <v>409956</v>
      </c>
      <c r="M36" s="99">
        <v>432936</v>
      </c>
      <c r="N36" s="99">
        <v>427166</v>
      </c>
      <c r="O36" s="99">
        <v>452032</v>
      </c>
      <c r="P36" s="99">
        <v>483978</v>
      </c>
      <c r="Q36" s="99">
        <v>514491</v>
      </c>
      <c r="R36" s="99">
        <v>510306</v>
      </c>
      <c r="S36" s="99">
        <v>544973</v>
      </c>
      <c r="T36" s="99">
        <v>578616</v>
      </c>
      <c r="U36" s="99">
        <v>620769</v>
      </c>
      <c r="V36" s="1"/>
      <c r="W36" s="1"/>
      <c r="X36" s="1"/>
    </row>
    <row r="37" spans="2:24">
      <c r="B37" s="18" t="s">
        <v>89</v>
      </c>
      <c r="C37" s="99">
        <v>110167</v>
      </c>
      <c r="D37" s="99">
        <v>108236</v>
      </c>
      <c r="E37" s="99">
        <v>123017</v>
      </c>
      <c r="F37" s="99">
        <v>121338</v>
      </c>
      <c r="G37" s="99">
        <v>128961</v>
      </c>
      <c r="H37" s="99">
        <v>129424</v>
      </c>
      <c r="I37" s="99">
        <v>135684</v>
      </c>
      <c r="J37" s="99">
        <v>135617</v>
      </c>
      <c r="K37" s="99">
        <v>143204</v>
      </c>
      <c r="L37" s="99">
        <v>144716</v>
      </c>
      <c r="M37" s="99">
        <v>141053</v>
      </c>
      <c r="N37" s="99">
        <v>154261</v>
      </c>
      <c r="O37" s="99">
        <v>159872</v>
      </c>
      <c r="P37" s="99">
        <v>161379</v>
      </c>
      <c r="Q37" s="99">
        <v>171600</v>
      </c>
      <c r="R37" s="99">
        <v>184762</v>
      </c>
      <c r="S37" s="99">
        <v>194619</v>
      </c>
      <c r="T37" s="99">
        <v>207233</v>
      </c>
      <c r="U37" s="99">
        <v>213812</v>
      </c>
      <c r="V37" s="1"/>
      <c r="W37" s="1"/>
      <c r="X37" s="1"/>
    </row>
    <row r="38" spans="2:24">
      <c r="C38" s="99"/>
      <c r="D38" s="99"/>
      <c r="E38" s="99"/>
      <c r="F38" s="99"/>
      <c r="G38" s="99"/>
      <c r="H38" s="99"/>
      <c r="I38" s="99"/>
      <c r="J38" s="99"/>
      <c r="K38" s="102"/>
      <c r="L38" s="105"/>
      <c r="M38" s="99"/>
      <c r="N38" s="99"/>
      <c r="O38" s="99"/>
      <c r="P38" s="99"/>
      <c r="Q38" s="99"/>
      <c r="R38" s="99"/>
      <c r="S38" s="99"/>
      <c r="T38" s="99"/>
      <c r="U38" s="99"/>
      <c r="V38" s="1"/>
      <c r="W38" s="1"/>
      <c r="X38" s="1"/>
    </row>
    <row r="39" spans="2:24" ht="18" customHeight="1">
      <c r="B39" s="46" t="s">
        <v>82</v>
      </c>
      <c r="C39" s="98">
        <f>SUM(C40:C46)</f>
        <v>100</v>
      </c>
      <c r="D39" s="98">
        <f t="shared" ref="D39:T39" si="7">SUM(D40:D46)</f>
        <v>99.99</v>
      </c>
      <c r="E39" s="98">
        <f t="shared" si="7"/>
        <v>100</v>
      </c>
      <c r="F39" s="98">
        <f t="shared" si="7"/>
        <v>99.999999999999986</v>
      </c>
      <c r="G39" s="98">
        <f t="shared" si="7"/>
        <v>100.00000000000001</v>
      </c>
      <c r="H39" s="98">
        <f t="shared" si="7"/>
        <v>100</v>
      </c>
      <c r="I39" s="98">
        <f t="shared" si="7"/>
        <v>99.99</v>
      </c>
      <c r="J39" s="98">
        <f t="shared" si="7"/>
        <v>99.999999999999986</v>
      </c>
      <c r="K39" s="98">
        <f t="shared" si="7"/>
        <v>99.999999999999986</v>
      </c>
      <c r="L39" s="98">
        <f t="shared" si="7"/>
        <v>100</v>
      </c>
      <c r="M39" s="98">
        <f t="shared" si="7"/>
        <v>99.999999999999986</v>
      </c>
      <c r="N39" s="98">
        <f t="shared" si="7"/>
        <v>99.989999999999981</v>
      </c>
      <c r="O39" s="98">
        <f t="shared" si="7"/>
        <v>99.989999999999981</v>
      </c>
      <c r="P39" s="98">
        <f t="shared" si="7"/>
        <v>100.01</v>
      </c>
      <c r="Q39" s="98">
        <f t="shared" si="7"/>
        <v>100</v>
      </c>
      <c r="R39" s="98">
        <f t="shared" si="7"/>
        <v>100.01</v>
      </c>
      <c r="S39" s="98">
        <f t="shared" si="7"/>
        <v>100</v>
      </c>
      <c r="T39" s="98">
        <f t="shared" si="7"/>
        <v>99.999999999999986</v>
      </c>
      <c r="U39" s="98">
        <f t="shared" ref="U39" si="8">SUM(U40:U46)</f>
        <v>99.999999999999986</v>
      </c>
      <c r="V39" s="1"/>
      <c r="W39" s="1"/>
      <c r="X39" s="1"/>
    </row>
    <row r="40" spans="2:24" ht="18" customHeight="1">
      <c r="B40" s="18" t="s">
        <v>83</v>
      </c>
      <c r="C40" s="20">
        <v>4.8899999999999997</v>
      </c>
      <c r="D40" s="20">
        <v>4.32</v>
      </c>
      <c r="E40" s="20">
        <v>4.76</v>
      </c>
      <c r="F40" s="20">
        <v>4.83</v>
      </c>
      <c r="G40" s="42">
        <v>4.7300000000000004</v>
      </c>
      <c r="H40" s="20">
        <v>4.55</v>
      </c>
      <c r="I40" s="20">
        <v>4.4000000000000004</v>
      </c>
      <c r="J40" s="20">
        <v>5.44</v>
      </c>
      <c r="K40" s="20">
        <v>5.46</v>
      </c>
      <c r="L40" s="20">
        <v>5.68</v>
      </c>
      <c r="M40" s="20">
        <v>5.56</v>
      </c>
      <c r="N40" s="20">
        <v>5.82</v>
      </c>
      <c r="O40" s="20">
        <v>5.89</v>
      </c>
      <c r="P40" s="20">
        <v>6.13</v>
      </c>
      <c r="Q40" s="20">
        <v>6.26</v>
      </c>
      <c r="R40" s="20">
        <v>6.35</v>
      </c>
      <c r="S40" s="20">
        <v>6.4</v>
      </c>
      <c r="T40" s="20">
        <f>(T31/$T$30)*100</f>
        <v>6.6644413142346783</v>
      </c>
      <c r="U40" s="20">
        <f>(U31/$U$30)*100</f>
        <v>6.821872016596144</v>
      </c>
      <c r="V40" s="1"/>
      <c r="W40" s="1"/>
      <c r="X40" s="1"/>
    </row>
    <row r="41" spans="2:24" ht="18" customHeight="1">
      <c r="B41" s="18" t="s">
        <v>84</v>
      </c>
      <c r="C41" s="20">
        <v>35.29</v>
      </c>
      <c r="D41" s="20">
        <v>35.68</v>
      </c>
      <c r="E41" s="20">
        <v>34.44</v>
      </c>
      <c r="F41" s="20">
        <v>34.229999999999997</v>
      </c>
      <c r="G41" s="42">
        <v>33.56</v>
      </c>
      <c r="H41" s="20">
        <v>33.11</v>
      </c>
      <c r="I41" s="20">
        <v>33.380000000000003</v>
      </c>
      <c r="J41" s="20">
        <v>32.74</v>
      </c>
      <c r="K41" s="20">
        <v>32.659999999999997</v>
      </c>
      <c r="L41" s="20">
        <v>31.14</v>
      </c>
      <c r="M41" s="20">
        <v>30.54</v>
      </c>
      <c r="N41" s="20">
        <v>29.87</v>
      </c>
      <c r="O41" s="20">
        <v>29.63</v>
      </c>
      <c r="P41" s="20">
        <v>29.42</v>
      </c>
      <c r="Q41" s="20">
        <v>28.59</v>
      </c>
      <c r="R41" s="20">
        <v>27.92</v>
      </c>
      <c r="S41" s="20">
        <v>26.8</v>
      </c>
      <c r="T41" s="20">
        <f t="shared" ref="T41:T46" si="9">(T32/$T$30)*100</f>
        <v>26.115975465041981</v>
      </c>
      <c r="U41" s="20">
        <f t="shared" ref="U41:U46" si="10">(U32/$U$30)*100</f>
        <v>25.313182289496343</v>
      </c>
      <c r="V41" s="1"/>
      <c r="W41" s="1"/>
      <c r="X41" s="1"/>
    </row>
    <row r="42" spans="2:24" ht="17.25" customHeight="1">
      <c r="B42" s="18" t="s">
        <v>85</v>
      </c>
      <c r="C42" s="20">
        <v>24.89</v>
      </c>
      <c r="D42" s="20">
        <v>24.85</v>
      </c>
      <c r="E42" s="20">
        <v>24.1</v>
      </c>
      <c r="F42" s="20">
        <v>23.29</v>
      </c>
      <c r="G42" s="42">
        <v>22.49</v>
      </c>
      <c r="H42" s="20">
        <v>21.81</v>
      </c>
      <c r="I42" s="20">
        <v>21.19</v>
      </c>
      <c r="J42" s="20">
        <v>22.35</v>
      </c>
      <c r="K42" s="20">
        <v>22.09</v>
      </c>
      <c r="L42" s="20">
        <v>22.3</v>
      </c>
      <c r="M42" s="20">
        <v>21.97</v>
      </c>
      <c r="N42" s="20">
        <v>21.83</v>
      </c>
      <c r="O42" s="20">
        <v>21.07</v>
      </c>
      <c r="P42" s="20">
        <v>20.43</v>
      </c>
      <c r="Q42" s="20">
        <v>20.18</v>
      </c>
      <c r="R42" s="20">
        <v>19.95</v>
      </c>
      <c r="S42" s="20">
        <v>19.309999999999999</v>
      </c>
      <c r="T42" s="20">
        <f t="shared" si="9"/>
        <v>18.966347659710799</v>
      </c>
      <c r="U42" s="20">
        <f t="shared" si="10"/>
        <v>18.643550453114997</v>
      </c>
      <c r="V42" s="1"/>
      <c r="W42" s="1"/>
      <c r="X42" s="1"/>
    </row>
    <row r="43" spans="2:24" ht="18" customHeight="1">
      <c r="B43" s="18" t="s">
        <v>86</v>
      </c>
      <c r="C43" s="20">
        <v>20.97</v>
      </c>
      <c r="D43" s="20">
        <v>21.29</v>
      </c>
      <c r="E43" s="20">
        <v>21.77</v>
      </c>
      <c r="F43" s="20">
        <v>22.48</v>
      </c>
      <c r="G43" s="42">
        <v>24.56</v>
      </c>
      <c r="H43" s="20">
        <v>25.5</v>
      </c>
      <c r="I43" s="20">
        <v>25.77</v>
      </c>
      <c r="J43" s="20">
        <v>23</v>
      </c>
      <c r="K43" s="20">
        <v>23.17</v>
      </c>
      <c r="L43" s="20">
        <v>23.73</v>
      </c>
      <c r="M43" s="20">
        <v>24.45</v>
      </c>
      <c r="N43" s="20">
        <v>24.14</v>
      </c>
      <c r="O43" s="20">
        <v>24.87</v>
      </c>
      <c r="P43" s="20">
        <v>24.96</v>
      </c>
      <c r="Q43" s="20">
        <v>25.26</v>
      </c>
      <c r="R43" s="20">
        <v>25.79</v>
      </c>
      <c r="S43" s="20">
        <v>26.31</v>
      </c>
      <c r="T43" s="20">
        <f t="shared" si="9"/>
        <v>26.68927517347905</v>
      </c>
      <c r="U43" s="20">
        <f t="shared" si="10"/>
        <v>26.68320629526081</v>
      </c>
      <c r="V43" s="1"/>
      <c r="W43" s="1"/>
      <c r="X43" s="1"/>
    </row>
    <row r="44" spans="2:24" ht="18" customHeight="1">
      <c r="B44" s="18" t="s">
        <v>87</v>
      </c>
      <c r="C44" s="20">
        <v>9.8699999999999992</v>
      </c>
      <c r="D44" s="20">
        <v>9.92</v>
      </c>
      <c r="E44" s="20">
        <v>10.62</v>
      </c>
      <c r="F44" s="20">
        <v>10.69</v>
      </c>
      <c r="G44" s="42">
        <v>10.34</v>
      </c>
      <c r="H44" s="20">
        <v>10.52</v>
      </c>
      <c r="I44" s="20">
        <v>10.56</v>
      </c>
      <c r="J44" s="20">
        <v>11.66</v>
      </c>
      <c r="K44" s="20">
        <v>11.82</v>
      </c>
      <c r="L44" s="20">
        <v>12.24</v>
      </c>
      <c r="M44" s="20">
        <v>12.41</v>
      </c>
      <c r="N44" s="20">
        <v>13.13</v>
      </c>
      <c r="O44" s="20">
        <v>13.13</v>
      </c>
      <c r="P44" s="20">
        <v>13.48</v>
      </c>
      <c r="Q44" s="20">
        <v>13.75</v>
      </c>
      <c r="R44" s="20">
        <v>13.96</v>
      </c>
      <c r="S44" s="20">
        <v>14.58</v>
      </c>
      <c r="T44" s="20">
        <f t="shared" si="9"/>
        <v>14.531288872820214</v>
      </c>
      <c r="U44" s="20">
        <f t="shared" si="10"/>
        <v>14.881399633500619</v>
      </c>
      <c r="V44" s="1"/>
      <c r="W44" s="1"/>
      <c r="X44" s="1"/>
    </row>
    <row r="45" spans="2:24" ht="18" customHeight="1">
      <c r="B45" s="41" t="s">
        <v>88</v>
      </c>
      <c r="C45" s="20">
        <v>2.81</v>
      </c>
      <c r="D45" s="20">
        <v>2.75</v>
      </c>
      <c r="E45" s="20">
        <v>3</v>
      </c>
      <c r="F45" s="20">
        <v>3.21</v>
      </c>
      <c r="G45" s="42">
        <v>3.06</v>
      </c>
      <c r="H45" s="20">
        <v>3.31</v>
      </c>
      <c r="I45" s="20">
        <v>3.47</v>
      </c>
      <c r="J45" s="20">
        <v>3.57</v>
      </c>
      <c r="K45" s="20">
        <v>3.49</v>
      </c>
      <c r="L45" s="20">
        <v>3.63</v>
      </c>
      <c r="M45" s="20">
        <v>3.82</v>
      </c>
      <c r="N45" s="20">
        <v>3.82</v>
      </c>
      <c r="O45" s="20">
        <v>3.99</v>
      </c>
      <c r="P45" s="20">
        <v>4.1900000000000004</v>
      </c>
      <c r="Q45" s="20">
        <v>4.47</v>
      </c>
      <c r="R45" s="20">
        <v>4.43</v>
      </c>
      <c r="S45" s="20">
        <v>4.8600000000000003</v>
      </c>
      <c r="T45" s="20">
        <f t="shared" si="9"/>
        <v>5.1781147028975525</v>
      </c>
      <c r="U45" s="20">
        <f t="shared" si="10"/>
        <v>5.6951900947184564</v>
      </c>
      <c r="V45" s="1"/>
      <c r="W45" s="1"/>
      <c r="X45" s="1"/>
    </row>
    <row r="46" spans="2:24" ht="18" customHeight="1">
      <c r="B46" s="18" t="s">
        <v>89</v>
      </c>
      <c r="C46" s="20">
        <v>1.28</v>
      </c>
      <c r="D46" s="20">
        <v>1.18</v>
      </c>
      <c r="E46" s="20">
        <v>1.31</v>
      </c>
      <c r="F46" s="20">
        <v>1.27</v>
      </c>
      <c r="G46" s="42">
        <v>1.26</v>
      </c>
      <c r="H46" s="20">
        <v>1.2</v>
      </c>
      <c r="I46" s="20">
        <v>1.22</v>
      </c>
      <c r="J46" s="20">
        <v>1.24</v>
      </c>
      <c r="K46" s="20">
        <v>1.31</v>
      </c>
      <c r="L46" s="20">
        <v>1.28</v>
      </c>
      <c r="M46" s="20">
        <v>1.25</v>
      </c>
      <c r="N46" s="20">
        <v>1.38</v>
      </c>
      <c r="O46" s="20">
        <v>1.41</v>
      </c>
      <c r="P46" s="20">
        <v>1.4</v>
      </c>
      <c r="Q46" s="20">
        <v>1.49</v>
      </c>
      <c r="R46" s="20">
        <v>1.61</v>
      </c>
      <c r="S46" s="20">
        <v>1.74</v>
      </c>
      <c r="T46" s="20">
        <f t="shared" si="9"/>
        <v>1.8545568118157263</v>
      </c>
      <c r="U46" s="20">
        <f t="shared" si="10"/>
        <v>1.961599217312628</v>
      </c>
      <c r="V46" s="1"/>
      <c r="W46" s="1"/>
      <c r="X46" s="1"/>
    </row>
    <row r="47" spans="2:24">
      <c r="B47" s="18"/>
      <c r="C47" s="99"/>
      <c r="D47" s="99"/>
      <c r="E47" s="99"/>
      <c r="F47" s="99"/>
      <c r="G47" s="100"/>
      <c r="H47" s="99"/>
      <c r="I47" s="99"/>
      <c r="J47" s="99"/>
      <c r="K47" s="99"/>
      <c r="L47" s="99"/>
      <c r="M47" s="99"/>
      <c r="N47" s="99"/>
      <c r="O47" s="99"/>
      <c r="P47" s="99"/>
      <c r="Q47" s="99"/>
      <c r="R47" s="99"/>
      <c r="S47" s="99"/>
      <c r="T47" s="99"/>
      <c r="U47" s="99"/>
      <c r="V47" s="1"/>
      <c r="W47" s="1"/>
      <c r="X47" s="1"/>
    </row>
    <row r="48" spans="2:24">
      <c r="B48" s="40" t="s">
        <v>163</v>
      </c>
      <c r="C48" s="98">
        <v>8587232</v>
      </c>
      <c r="D48" s="98">
        <v>9152394</v>
      </c>
      <c r="E48" s="98">
        <v>9402802</v>
      </c>
      <c r="F48" s="98">
        <v>9566653</v>
      </c>
      <c r="G48" s="98">
        <v>10271702</v>
      </c>
      <c r="H48" s="98">
        <v>10826133</v>
      </c>
      <c r="I48" s="98">
        <v>11092271</v>
      </c>
      <c r="J48" s="98">
        <v>10900387</v>
      </c>
      <c r="K48" s="98">
        <v>10963459</v>
      </c>
      <c r="L48" s="98">
        <v>11293675</v>
      </c>
      <c r="M48" s="98">
        <v>11319860</v>
      </c>
      <c r="N48" s="98">
        <v>11174114</v>
      </c>
      <c r="O48" s="98">
        <v>11321429</v>
      </c>
      <c r="P48" s="98">
        <v>11552297</v>
      </c>
      <c r="Q48" s="98">
        <v>11502956</v>
      </c>
      <c r="R48" s="98">
        <v>11510232</v>
      </c>
      <c r="S48" s="98">
        <v>11212982</v>
      </c>
      <c r="T48" s="98">
        <v>11174260</v>
      </c>
      <c r="U48" s="98">
        <v>10899882</v>
      </c>
      <c r="V48" s="1"/>
      <c r="W48" s="1"/>
      <c r="X48" s="1"/>
    </row>
    <row r="49" spans="2:24">
      <c r="B49" s="18" t="s">
        <v>203</v>
      </c>
      <c r="C49" s="99">
        <v>5307484</v>
      </c>
      <c r="D49" s="99">
        <v>5624288</v>
      </c>
      <c r="E49" s="99">
        <v>5845548</v>
      </c>
      <c r="F49" s="99">
        <v>5902902</v>
      </c>
      <c r="G49" s="99">
        <v>6329442</v>
      </c>
      <c r="H49" s="99">
        <v>6425550</v>
      </c>
      <c r="I49" s="99">
        <v>6582260</v>
      </c>
      <c r="J49" s="99">
        <v>6446087</v>
      </c>
      <c r="K49" s="99">
        <v>6363413</v>
      </c>
      <c r="L49" s="99">
        <v>6524267</v>
      </c>
      <c r="M49" s="99">
        <v>6529696</v>
      </c>
      <c r="N49" s="99">
        <v>6474848</v>
      </c>
      <c r="O49" s="99">
        <v>6571310</v>
      </c>
      <c r="P49" s="99">
        <v>6669403</v>
      </c>
      <c r="Q49" s="99">
        <v>6691781</v>
      </c>
      <c r="R49" s="99">
        <v>6788232</v>
      </c>
      <c r="S49" s="99">
        <v>6708904</v>
      </c>
      <c r="T49" s="99">
        <v>6711107</v>
      </c>
      <c r="U49" s="99">
        <v>6540323</v>
      </c>
      <c r="V49" s="1"/>
      <c r="W49" s="1"/>
      <c r="X49" s="1"/>
    </row>
    <row r="50" spans="2:24">
      <c r="B50" s="18" t="s">
        <v>204</v>
      </c>
      <c r="C50" s="99">
        <v>850052</v>
      </c>
      <c r="D50" s="99">
        <v>954359</v>
      </c>
      <c r="E50" s="99">
        <v>982376</v>
      </c>
      <c r="F50" s="99">
        <v>1004743</v>
      </c>
      <c r="G50" s="99">
        <v>1155555</v>
      </c>
      <c r="H50" s="99">
        <v>1262134</v>
      </c>
      <c r="I50" s="99">
        <v>1303911</v>
      </c>
      <c r="J50" s="99">
        <v>1288747</v>
      </c>
      <c r="K50" s="99">
        <v>1352572</v>
      </c>
      <c r="L50" s="99">
        <v>1433366</v>
      </c>
      <c r="M50" s="99">
        <v>1486040</v>
      </c>
      <c r="N50" s="99">
        <v>1532142</v>
      </c>
      <c r="O50" s="99">
        <v>1553908</v>
      </c>
      <c r="P50" s="99">
        <v>1613849</v>
      </c>
      <c r="Q50" s="99">
        <v>1648752</v>
      </c>
      <c r="R50" s="99">
        <v>1662580</v>
      </c>
      <c r="S50" s="99">
        <v>1627045</v>
      </c>
      <c r="T50" s="99">
        <v>1696158</v>
      </c>
      <c r="U50" s="99">
        <v>1707439</v>
      </c>
      <c r="V50" s="1"/>
      <c r="W50" s="1"/>
      <c r="X50" s="1"/>
    </row>
    <row r="51" spans="2:24">
      <c r="B51" s="18" t="s">
        <v>205</v>
      </c>
      <c r="C51" s="99">
        <v>2429696</v>
      </c>
      <c r="D51" s="99">
        <v>2573747</v>
      </c>
      <c r="E51" s="99">
        <v>2574878</v>
      </c>
      <c r="F51" s="99">
        <v>2659008</v>
      </c>
      <c r="G51" s="99">
        <v>2786705</v>
      </c>
      <c r="H51" s="99">
        <v>3138449</v>
      </c>
      <c r="I51" s="99">
        <v>3206100</v>
      </c>
      <c r="J51" s="99">
        <v>3165553</v>
      </c>
      <c r="K51" s="99">
        <v>3247474</v>
      </c>
      <c r="L51" s="99">
        <v>3336042</v>
      </c>
      <c r="M51" s="99">
        <v>3304124</v>
      </c>
      <c r="N51" s="99">
        <v>3167124</v>
      </c>
      <c r="O51" s="99">
        <v>3196211</v>
      </c>
      <c r="P51" s="99">
        <v>3269045</v>
      </c>
      <c r="Q51" s="99">
        <v>3162423</v>
      </c>
      <c r="R51" s="99">
        <v>3059420</v>
      </c>
      <c r="S51" s="99">
        <v>2877033</v>
      </c>
      <c r="T51" s="99">
        <v>2766995</v>
      </c>
      <c r="U51" s="99">
        <v>2652120</v>
      </c>
      <c r="V51" s="1"/>
      <c r="W51" s="1"/>
      <c r="X51" s="1"/>
    </row>
    <row r="52" spans="2:24">
      <c r="B52" s="18"/>
      <c r="C52" s="99"/>
      <c r="D52" s="99"/>
      <c r="E52" s="99"/>
      <c r="F52" s="99"/>
      <c r="G52" s="100"/>
      <c r="H52" s="99"/>
      <c r="I52" s="99"/>
      <c r="J52" s="99"/>
      <c r="K52" s="99"/>
      <c r="L52" s="99"/>
      <c r="M52" s="99"/>
      <c r="N52" s="99"/>
      <c r="O52" s="99"/>
      <c r="P52" s="99"/>
      <c r="Q52" s="99"/>
      <c r="R52" s="99"/>
      <c r="S52" s="99"/>
      <c r="T52" s="99"/>
      <c r="U52" s="99"/>
      <c r="V52" s="1"/>
      <c r="W52" s="1"/>
      <c r="X52" s="1"/>
    </row>
    <row r="53" spans="2:24" ht="18" customHeight="1">
      <c r="B53" s="40" t="s">
        <v>163</v>
      </c>
      <c r="C53" s="98">
        <f>SUM(C54:C56)</f>
        <v>100</v>
      </c>
      <c r="D53" s="98">
        <f t="shared" ref="D53:U53" si="11">SUM(D54:D56)</f>
        <v>99.999999999999986</v>
      </c>
      <c r="E53" s="98">
        <f t="shared" si="11"/>
        <v>100</v>
      </c>
      <c r="F53" s="98">
        <f t="shared" si="11"/>
        <v>99.999999999999986</v>
      </c>
      <c r="G53" s="98">
        <f t="shared" si="11"/>
        <v>100</v>
      </c>
      <c r="H53" s="98">
        <f t="shared" si="11"/>
        <v>100</v>
      </c>
      <c r="I53" s="98">
        <f t="shared" si="11"/>
        <v>100</v>
      </c>
      <c r="J53" s="98">
        <f t="shared" si="11"/>
        <v>99.999999999999986</v>
      </c>
      <c r="K53" s="98">
        <f t="shared" si="11"/>
        <v>100</v>
      </c>
      <c r="L53" s="98">
        <f t="shared" si="11"/>
        <v>100.00000000000001</v>
      </c>
      <c r="M53" s="98">
        <f t="shared" si="11"/>
        <v>100</v>
      </c>
      <c r="N53" s="98">
        <f t="shared" si="11"/>
        <v>100</v>
      </c>
      <c r="O53" s="98">
        <f t="shared" si="11"/>
        <v>99.999999999999986</v>
      </c>
      <c r="P53" s="98">
        <f t="shared" si="11"/>
        <v>100</v>
      </c>
      <c r="Q53" s="98">
        <f t="shared" si="11"/>
        <v>100</v>
      </c>
      <c r="R53" s="98">
        <f t="shared" si="11"/>
        <v>100</v>
      </c>
      <c r="S53" s="98">
        <f t="shared" si="11"/>
        <v>100</v>
      </c>
      <c r="T53" s="98">
        <f t="shared" si="11"/>
        <v>100</v>
      </c>
      <c r="U53" s="98">
        <f t="shared" si="11"/>
        <v>100</v>
      </c>
      <c r="V53" s="1"/>
      <c r="W53" s="1"/>
      <c r="X53" s="1"/>
    </row>
    <row r="54" spans="2:24" ht="18" customHeight="1">
      <c r="B54" s="18" t="s">
        <v>203</v>
      </c>
      <c r="C54" s="20">
        <f>(C49/C$48)*100</f>
        <v>61.806691609123874</v>
      </c>
      <c r="D54" s="20">
        <f t="shared" ref="D54:U56" si="12">(D49/D$48)*100</f>
        <v>61.451550271983479</v>
      </c>
      <c r="E54" s="20">
        <f t="shared" si="12"/>
        <v>62.168149451620913</v>
      </c>
      <c r="F54" s="20">
        <f t="shared" si="12"/>
        <v>61.702896509364344</v>
      </c>
      <c r="G54" s="20">
        <f t="shared" si="12"/>
        <v>61.620187190009986</v>
      </c>
      <c r="H54" s="20">
        <f t="shared" si="12"/>
        <v>59.352217453822156</v>
      </c>
      <c r="I54" s="20">
        <f t="shared" si="12"/>
        <v>59.340959123699733</v>
      </c>
      <c r="J54" s="20">
        <f t="shared" si="12"/>
        <v>59.136313233649403</v>
      </c>
      <c r="K54" s="20">
        <f t="shared" si="12"/>
        <v>58.042019402818035</v>
      </c>
      <c r="L54" s="20">
        <f t="shared" si="12"/>
        <v>57.76921152769139</v>
      </c>
      <c r="M54" s="20">
        <f t="shared" si="12"/>
        <v>57.683540255798214</v>
      </c>
      <c r="N54" s="20">
        <f t="shared" si="12"/>
        <v>57.945068396474205</v>
      </c>
      <c r="O54" s="20">
        <f t="shared" si="12"/>
        <v>58.043114522027203</v>
      </c>
      <c r="P54" s="20">
        <f t="shared" si="12"/>
        <v>57.732267444301336</v>
      </c>
      <c r="Q54" s="20">
        <f t="shared" si="12"/>
        <v>58.174446637890298</v>
      </c>
      <c r="R54" s="20">
        <f t="shared" si="12"/>
        <v>58.975631420808895</v>
      </c>
      <c r="S54" s="20">
        <f t="shared" si="12"/>
        <v>59.831577362739012</v>
      </c>
      <c r="T54" s="20">
        <f t="shared" si="12"/>
        <v>60.058625806093644</v>
      </c>
      <c r="U54" s="20">
        <f t="shared" si="12"/>
        <v>60.003612883148641</v>
      </c>
      <c r="V54" s="1"/>
      <c r="W54" s="1"/>
      <c r="X54" s="1"/>
    </row>
    <row r="55" spans="2:24" ht="14.25" customHeight="1">
      <c r="B55" s="18" t="s">
        <v>204</v>
      </c>
      <c r="C55" s="20">
        <f t="shared" ref="C55:R56" si="13">(C50/C$48)*100</f>
        <v>9.8990221761797041</v>
      </c>
      <c r="D55" s="20">
        <f t="shared" si="13"/>
        <v>10.427424780882466</v>
      </c>
      <c r="E55" s="20">
        <f t="shared" si="13"/>
        <v>10.447694208598671</v>
      </c>
      <c r="F55" s="20">
        <f t="shared" si="13"/>
        <v>10.502555073336515</v>
      </c>
      <c r="G55" s="20">
        <f t="shared" si="13"/>
        <v>11.249888285310458</v>
      </c>
      <c r="H55" s="20">
        <f t="shared" si="13"/>
        <v>11.658216280919511</v>
      </c>
      <c r="I55" s="20">
        <f t="shared" si="13"/>
        <v>11.755131117874781</v>
      </c>
      <c r="J55" s="20">
        <f t="shared" si="13"/>
        <v>11.822947203617632</v>
      </c>
      <c r="K55" s="20">
        <f t="shared" si="13"/>
        <v>12.337091788275945</v>
      </c>
      <c r="L55" s="20">
        <f t="shared" si="13"/>
        <v>12.691758882737462</v>
      </c>
      <c r="M55" s="20">
        <f t="shared" si="13"/>
        <v>13.127724194468836</v>
      </c>
      <c r="N55" s="20">
        <f t="shared" si="13"/>
        <v>13.711530059564453</v>
      </c>
      <c r="O55" s="20">
        <f t="shared" si="13"/>
        <v>13.725369827430795</v>
      </c>
      <c r="P55" s="20">
        <f t="shared" si="13"/>
        <v>13.969940350390923</v>
      </c>
      <c r="Q55" s="20">
        <f t="shared" si="13"/>
        <v>14.333289634420925</v>
      </c>
      <c r="R55" s="20">
        <f t="shared" si="13"/>
        <v>14.444365673949925</v>
      </c>
      <c r="S55" s="20">
        <f t="shared" si="12"/>
        <v>14.510368428309258</v>
      </c>
      <c r="T55" s="20">
        <f t="shared" si="12"/>
        <v>15.179152802959658</v>
      </c>
      <c r="U55" s="20">
        <f t="shared" si="12"/>
        <v>15.664747563322246</v>
      </c>
      <c r="V55" s="1"/>
      <c r="W55" s="1"/>
      <c r="X55" s="1"/>
    </row>
    <row r="56" spans="2:24">
      <c r="B56" s="18" t="s">
        <v>205</v>
      </c>
      <c r="C56" s="20">
        <f t="shared" si="13"/>
        <v>28.294286214696424</v>
      </c>
      <c r="D56" s="20">
        <f t="shared" si="12"/>
        <v>28.12102494713405</v>
      </c>
      <c r="E56" s="20">
        <f t="shared" si="12"/>
        <v>27.384156339780418</v>
      </c>
      <c r="F56" s="20">
        <f t="shared" si="12"/>
        <v>27.794548417299129</v>
      </c>
      <c r="G56" s="20">
        <f t="shared" si="12"/>
        <v>27.129924524679549</v>
      </c>
      <c r="H56" s="20">
        <f t="shared" si="12"/>
        <v>28.989566265258333</v>
      </c>
      <c r="I56" s="20">
        <f t="shared" si="12"/>
        <v>28.903909758425485</v>
      </c>
      <c r="J56" s="20">
        <f t="shared" si="12"/>
        <v>29.040739562732952</v>
      </c>
      <c r="K56" s="20">
        <f t="shared" si="12"/>
        <v>29.62088880890602</v>
      </c>
      <c r="L56" s="20">
        <f t="shared" si="12"/>
        <v>29.539029589571154</v>
      </c>
      <c r="M56" s="20">
        <f t="shared" si="12"/>
        <v>29.188735549732947</v>
      </c>
      <c r="N56" s="20">
        <f t="shared" si="12"/>
        <v>28.343401543961338</v>
      </c>
      <c r="O56" s="20">
        <f t="shared" si="12"/>
        <v>28.231515650541994</v>
      </c>
      <c r="P56" s="20">
        <f t="shared" si="12"/>
        <v>28.297792205307744</v>
      </c>
      <c r="Q56" s="20">
        <f t="shared" si="12"/>
        <v>27.492263727688776</v>
      </c>
      <c r="R56" s="20">
        <f t="shared" si="12"/>
        <v>26.58000290524118</v>
      </c>
      <c r="S56" s="20">
        <f t="shared" si="12"/>
        <v>25.658054208951732</v>
      </c>
      <c r="T56" s="20">
        <f t="shared" si="12"/>
        <v>24.762221390946692</v>
      </c>
      <c r="U56" s="20">
        <f t="shared" si="12"/>
        <v>24.331639553529111</v>
      </c>
      <c r="V56" s="1"/>
      <c r="W56" s="1"/>
      <c r="X56" s="1"/>
    </row>
    <row r="57" spans="2:24">
      <c r="B57" s="18"/>
      <c r="C57" s="102"/>
      <c r="D57" s="102"/>
      <c r="E57" s="103"/>
      <c r="F57" s="103"/>
      <c r="G57" s="103"/>
      <c r="H57" s="103"/>
      <c r="I57" s="103"/>
      <c r="J57" s="238"/>
      <c r="K57" s="102"/>
      <c r="L57" s="105"/>
      <c r="M57" s="99"/>
      <c r="N57" s="99"/>
      <c r="O57" s="99"/>
      <c r="P57" s="99"/>
      <c r="Q57" s="99"/>
      <c r="R57" s="99"/>
      <c r="S57" s="99"/>
      <c r="T57" s="99"/>
      <c r="U57" s="99"/>
      <c r="V57" s="1"/>
      <c r="W57" s="1"/>
      <c r="X57" s="1"/>
    </row>
    <row r="58" spans="2:24">
      <c r="B58" s="260" t="s">
        <v>90</v>
      </c>
      <c r="C58" s="95">
        <f>SUM(C59:C61)</f>
        <v>9403069</v>
      </c>
      <c r="D58" s="95">
        <f t="shared" ref="D58:S58" si="14">SUM(D59:D61)</f>
        <v>10017487</v>
      </c>
      <c r="E58" s="95">
        <f t="shared" si="14"/>
        <v>10241301</v>
      </c>
      <c r="F58" s="95">
        <f t="shared" si="14"/>
        <v>10404919</v>
      </c>
      <c r="G58" s="95">
        <f t="shared" si="14"/>
        <v>11164770</v>
      </c>
      <c r="H58" s="95">
        <f t="shared" si="14"/>
        <v>11695228</v>
      </c>
      <c r="I58" s="95">
        <f t="shared" si="14"/>
        <v>11895675</v>
      </c>
      <c r="J58" s="95">
        <f t="shared" si="14"/>
        <v>11657266</v>
      </c>
      <c r="K58" s="95">
        <f t="shared" si="14"/>
        <v>11670482</v>
      </c>
      <c r="L58" s="95">
        <f t="shared" si="14"/>
        <v>11964241</v>
      </c>
      <c r="M58" s="95">
        <f t="shared" si="14"/>
        <v>11916432</v>
      </c>
      <c r="N58" s="95">
        <f t="shared" si="14"/>
        <v>11711382</v>
      </c>
      <c r="O58" s="95">
        <f t="shared" si="14"/>
        <v>11812890</v>
      </c>
      <c r="P58" s="95">
        <f t="shared" si="14"/>
        <v>12006290</v>
      </c>
      <c r="Q58" s="95">
        <f t="shared" si="14"/>
        <v>11906325</v>
      </c>
      <c r="R58" s="95">
        <f t="shared" si="14"/>
        <v>11897775</v>
      </c>
      <c r="S58" s="95">
        <f t="shared" si="14"/>
        <v>11597633</v>
      </c>
      <c r="T58" s="95">
        <v>11549703</v>
      </c>
      <c r="U58" s="95">
        <v>11247434</v>
      </c>
      <c r="V58" s="1"/>
      <c r="W58" s="1"/>
      <c r="X58" s="1"/>
    </row>
    <row r="59" spans="2:24">
      <c r="B59" s="41" t="s">
        <v>91</v>
      </c>
      <c r="C59" s="99">
        <v>2590250</v>
      </c>
      <c r="D59" s="99">
        <v>2830984</v>
      </c>
      <c r="E59" s="99">
        <v>2900914</v>
      </c>
      <c r="F59" s="99">
        <v>3084767</v>
      </c>
      <c r="G59" s="99">
        <v>3223034</v>
      </c>
      <c r="H59" s="99">
        <v>3559723</v>
      </c>
      <c r="I59" s="99">
        <v>3609857</v>
      </c>
      <c r="J59" s="99">
        <v>3643421</v>
      </c>
      <c r="K59" s="99">
        <v>3468296</v>
      </c>
      <c r="L59" s="99">
        <v>3460080</v>
      </c>
      <c r="M59" s="99">
        <v>3672082</v>
      </c>
      <c r="N59" s="99">
        <v>3656383</v>
      </c>
      <c r="O59" s="99">
        <v>3802135</v>
      </c>
      <c r="P59" s="99">
        <v>4021085</v>
      </c>
      <c r="Q59" s="99">
        <v>4058410</v>
      </c>
      <c r="R59" s="99">
        <v>4193977</v>
      </c>
      <c r="S59" s="99">
        <v>4213371</v>
      </c>
      <c r="T59" s="99">
        <v>4267483</v>
      </c>
      <c r="U59" s="99">
        <v>4239109</v>
      </c>
      <c r="V59" s="1"/>
      <c r="W59" s="1"/>
      <c r="X59" s="1"/>
    </row>
    <row r="60" spans="2:24">
      <c r="B60" s="41" t="s">
        <v>92</v>
      </c>
      <c r="C60" s="99">
        <v>5080388</v>
      </c>
      <c r="D60" s="99">
        <v>5470761</v>
      </c>
      <c r="E60" s="99">
        <v>5756553</v>
      </c>
      <c r="F60" s="99">
        <v>5745022</v>
      </c>
      <c r="G60" s="99">
        <v>6233437</v>
      </c>
      <c r="H60" s="99">
        <v>6459206</v>
      </c>
      <c r="I60" s="99">
        <v>6585759</v>
      </c>
      <c r="J60" s="99">
        <v>6319754</v>
      </c>
      <c r="K60" s="99">
        <v>6327661</v>
      </c>
      <c r="L60" s="99">
        <v>6482938</v>
      </c>
      <c r="M60" s="99">
        <v>6406913</v>
      </c>
      <c r="N60" s="99">
        <v>6359621</v>
      </c>
      <c r="O60" s="99">
        <v>6381836</v>
      </c>
      <c r="P60" s="99">
        <v>6438983</v>
      </c>
      <c r="Q60" s="99">
        <v>6338947</v>
      </c>
      <c r="R60" s="99">
        <v>6286680</v>
      </c>
      <c r="S60" s="99">
        <v>6020369</v>
      </c>
      <c r="T60" s="99">
        <v>6020357</v>
      </c>
      <c r="U60" s="99">
        <v>5802845</v>
      </c>
      <c r="V60" s="1"/>
      <c r="W60" s="1"/>
      <c r="X60" s="1"/>
    </row>
    <row r="61" spans="2:24">
      <c r="B61" s="41" t="s">
        <v>93</v>
      </c>
      <c r="C61" s="99">
        <v>1732431</v>
      </c>
      <c r="D61" s="99">
        <v>1715742</v>
      </c>
      <c r="E61" s="99">
        <v>1583834</v>
      </c>
      <c r="F61" s="99">
        <v>1575130</v>
      </c>
      <c r="G61" s="99">
        <v>1708299</v>
      </c>
      <c r="H61" s="99">
        <v>1676299</v>
      </c>
      <c r="I61" s="99">
        <v>1700059</v>
      </c>
      <c r="J61" s="99">
        <v>1694091</v>
      </c>
      <c r="K61" s="99">
        <v>1874525</v>
      </c>
      <c r="L61" s="99">
        <v>2021223</v>
      </c>
      <c r="M61" s="99">
        <v>1837437</v>
      </c>
      <c r="N61" s="99">
        <v>1695378</v>
      </c>
      <c r="O61" s="99">
        <v>1628919</v>
      </c>
      <c r="P61" s="99">
        <v>1546222</v>
      </c>
      <c r="Q61" s="99">
        <v>1508968</v>
      </c>
      <c r="R61" s="99">
        <v>1417118</v>
      </c>
      <c r="S61" s="99">
        <v>1363893</v>
      </c>
      <c r="T61" s="99">
        <v>1261863</v>
      </c>
      <c r="U61" s="99">
        <v>1205480</v>
      </c>
      <c r="V61" s="1"/>
      <c r="W61" s="1"/>
      <c r="X61" s="1"/>
    </row>
    <row r="62" spans="2:24">
      <c r="B62" s="41"/>
      <c r="C62" s="102"/>
      <c r="D62" s="102"/>
      <c r="E62" s="103"/>
      <c r="F62" s="103"/>
      <c r="G62" s="103"/>
      <c r="H62" s="103"/>
      <c r="I62" s="103"/>
      <c r="J62" s="238"/>
      <c r="K62" s="102"/>
      <c r="L62" s="105"/>
      <c r="M62" s="99"/>
      <c r="N62" s="99"/>
      <c r="O62" s="99"/>
      <c r="P62" s="99"/>
      <c r="Q62" s="99"/>
      <c r="R62" s="99"/>
      <c r="S62" s="99"/>
      <c r="T62" s="99"/>
      <c r="U62" s="99"/>
      <c r="V62" s="1"/>
      <c r="W62" s="1"/>
      <c r="X62" s="1"/>
    </row>
    <row r="63" spans="2:24" ht="18" customHeight="1">
      <c r="B63" s="46" t="s">
        <v>90</v>
      </c>
      <c r="C63" s="98">
        <f>SUM(C64:C66)</f>
        <v>100</v>
      </c>
      <c r="D63" s="98">
        <f t="shared" ref="D63:T63" si="15">SUM(D64:D66)</f>
        <v>100</v>
      </c>
      <c r="E63" s="98">
        <f t="shared" si="15"/>
        <v>100.00999999999999</v>
      </c>
      <c r="F63" s="98">
        <f t="shared" si="15"/>
        <v>100</v>
      </c>
      <c r="G63" s="98">
        <f t="shared" si="15"/>
        <v>100</v>
      </c>
      <c r="H63" s="98">
        <f t="shared" si="15"/>
        <v>100</v>
      </c>
      <c r="I63" s="98">
        <f t="shared" si="15"/>
        <v>100</v>
      </c>
      <c r="J63" s="98">
        <f t="shared" si="15"/>
        <v>99.990000000000009</v>
      </c>
      <c r="K63" s="98">
        <f t="shared" si="15"/>
        <v>100</v>
      </c>
      <c r="L63" s="98">
        <f t="shared" si="15"/>
        <v>100</v>
      </c>
      <c r="M63" s="98">
        <f t="shared" si="15"/>
        <v>100.01</v>
      </c>
      <c r="N63" s="98">
        <f t="shared" si="15"/>
        <v>100</v>
      </c>
      <c r="O63" s="98">
        <f t="shared" si="15"/>
        <v>100</v>
      </c>
      <c r="P63" s="98">
        <f t="shared" si="15"/>
        <v>100</v>
      </c>
      <c r="Q63" s="98">
        <f t="shared" si="15"/>
        <v>100.00000000000001</v>
      </c>
      <c r="R63" s="98">
        <f t="shared" si="15"/>
        <v>100</v>
      </c>
      <c r="S63" s="98">
        <f t="shared" si="15"/>
        <v>100</v>
      </c>
      <c r="T63" s="98">
        <f t="shared" si="15"/>
        <v>100</v>
      </c>
      <c r="U63" s="98">
        <f t="shared" ref="U63" si="16">SUM(U64:U66)</f>
        <v>100.00000000000001</v>
      </c>
      <c r="V63" s="1"/>
      <c r="W63" s="1"/>
      <c r="X63" s="1"/>
    </row>
    <row r="64" spans="2:24" ht="18" customHeight="1">
      <c r="B64" s="41" t="s">
        <v>91</v>
      </c>
      <c r="C64" s="20">
        <f>(C59/$C$58)*100</f>
        <v>27.546857307970406</v>
      </c>
      <c r="D64" s="20">
        <v>28.26</v>
      </c>
      <c r="E64" s="20">
        <v>28.33</v>
      </c>
      <c r="F64" s="20">
        <v>29.65</v>
      </c>
      <c r="G64" s="42">
        <v>28.87</v>
      </c>
      <c r="H64" s="20">
        <v>30.44</v>
      </c>
      <c r="I64" s="20">
        <v>30.35</v>
      </c>
      <c r="J64" s="20">
        <v>31.25</v>
      </c>
      <c r="K64" s="20">
        <v>29.72</v>
      </c>
      <c r="L64" s="20">
        <v>28.92</v>
      </c>
      <c r="M64" s="20">
        <v>30.82</v>
      </c>
      <c r="N64" s="20">
        <v>31.22</v>
      </c>
      <c r="O64" s="20">
        <v>32.19</v>
      </c>
      <c r="P64" s="20">
        <v>33.49</v>
      </c>
      <c r="Q64" s="20">
        <v>34.090000000000003</v>
      </c>
      <c r="R64" s="20">
        <v>35.25</v>
      </c>
      <c r="S64" s="20">
        <v>36.33</v>
      </c>
      <c r="T64" s="242">
        <f>(T59/$T$58)*100</f>
        <v>36.948854875315838</v>
      </c>
      <c r="U64" s="242">
        <f>(U59/$U$58)*100</f>
        <v>37.689565459997368</v>
      </c>
      <c r="V64" s="39"/>
      <c r="W64" s="1"/>
      <c r="X64" s="1"/>
    </row>
    <row r="65" spans="2:24" ht="18" customHeight="1">
      <c r="B65" s="41" t="s">
        <v>92</v>
      </c>
      <c r="C65" s="20">
        <f t="shared" ref="C65:C66" si="17">(C60/$C$58)*100</f>
        <v>54.029040943972653</v>
      </c>
      <c r="D65" s="20">
        <v>54.61</v>
      </c>
      <c r="E65" s="20">
        <v>56.21</v>
      </c>
      <c r="F65" s="20">
        <v>55.21</v>
      </c>
      <c r="G65" s="42">
        <v>55.83</v>
      </c>
      <c r="H65" s="20">
        <v>55.23</v>
      </c>
      <c r="I65" s="20">
        <v>55.36</v>
      </c>
      <c r="J65" s="20">
        <v>54.21</v>
      </c>
      <c r="K65" s="20">
        <v>54.22</v>
      </c>
      <c r="L65" s="20">
        <v>54.19</v>
      </c>
      <c r="M65" s="20">
        <v>53.77</v>
      </c>
      <c r="N65" s="20">
        <v>54.3</v>
      </c>
      <c r="O65" s="20">
        <v>54.02</v>
      </c>
      <c r="P65" s="20">
        <v>53.63</v>
      </c>
      <c r="Q65" s="20">
        <v>53.24</v>
      </c>
      <c r="R65" s="20">
        <v>52.84</v>
      </c>
      <c r="S65" s="20">
        <v>51.91</v>
      </c>
      <c r="T65" s="242">
        <f t="shared" ref="T65:T66" si="18">(T60/$T$58)*100</f>
        <v>52.125643403990566</v>
      </c>
      <c r="U65" s="242">
        <f t="shared" ref="U65:U66" si="19">(U60/$U$58)*100</f>
        <v>51.592612146023711</v>
      </c>
      <c r="V65" s="1"/>
      <c r="W65" s="1"/>
      <c r="X65" s="1"/>
    </row>
    <row r="66" spans="2:24" ht="18" customHeight="1">
      <c r="B66" s="41" t="s">
        <v>93</v>
      </c>
      <c r="C66" s="20">
        <f t="shared" si="17"/>
        <v>18.424101748056938</v>
      </c>
      <c r="D66" s="20">
        <v>17.13</v>
      </c>
      <c r="E66" s="20">
        <v>15.47</v>
      </c>
      <c r="F66" s="20">
        <v>15.14</v>
      </c>
      <c r="G66" s="42">
        <v>15.3</v>
      </c>
      <c r="H66" s="20">
        <v>14.33</v>
      </c>
      <c r="I66" s="20">
        <v>14.29</v>
      </c>
      <c r="J66" s="20">
        <v>14.53</v>
      </c>
      <c r="K66" s="20">
        <v>16.059999999999999</v>
      </c>
      <c r="L66" s="20">
        <v>16.89</v>
      </c>
      <c r="M66" s="20">
        <v>15.42</v>
      </c>
      <c r="N66" s="20">
        <v>14.48</v>
      </c>
      <c r="O66" s="20">
        <v>13.79</v>
      </c>
      <c r="P66" s="20">
        <v>12.88</v>
      </c>
      <c r="Q66" s="20">
        <v>12.67</v>
      </c>
      <c r="R66" s="20">
        <v>11.91</v>
      </c>
      <c r="S66" s="20">
        <v>11.76</v>
      </c>
      <c r="T66" s="242">
        <f t="shared" si="18"/>
        <v>10.925501720693596</v>
      </c>
      <c r="U66" s="242">
        <f t="shared" si="19"/>
        <v>10.717822393978929</v>
      </c>
      <c r="V66" s="1"/>
      <c r="W66" s="1"/>
      <c r="X66" s="1"/>
    </row>
    <row r="67" spans="2:24">
      <c r="B67" s="41"/>
      <c r="C67" s="102"/>
      <c r="D67" s="102"/>
      <c r="E67" s="103"/>
      <c r="F67" s="103"/>
      <c r="G67" s="104"/>
      <c r="H67" s="103"/>
      <c r="I67" s="103"/>
      <c r="J67" s="96"/>
      <c r="K67" s="102"/>
      <c r="L67" s="105"/>
      <c r="M67" s="99"/>
      <c r="N67" s="99"/>
      <c r="O67" s="99"/>
      <c r="P67" s="99"/>
      <c r="Q67" s="99"/>
      <c r="R67" s="99"/>
      <c r="S67" s="99"/>
      <c r="T67" s="99"/>
      <c r="U67" s="99"/>
      <c r="V67" s="1"/>
      <c r="W67" s="1"/>
      <c r="X67" s="1"/>
    </row>
    <row r="68" spans="2:24">
      <c r="B68" s="40" t="s">
        <v>94</v>
      </c>
      <c r="C68" s="98">
        <f>C69+C70</f>
        <v>9403069</v>
      </c>
      <c r="D68" s="98">
        <f t="shared" ref="D68:S68" si="20">D69+D70</f>
        <v>10017487</v>
      </c>
      <c r="E68" s="98">
        <f t="shared" si="20"/>
        <v>10241301</v>
      </c>
      <c r="F68" s="98">
        <f t="shared" si="20"/>
        <v>10404919</v>
      </c>
      <c r="G68" s="98">
        <f t="shared" si="20"/>
        <v>11164770</v>
      </c>
      <c r="H68" s="98">
        <f t="shared" si="20"/>
        <v>11695228</v>
      </c>
      <c r="I68" s="98">
        <f t="shared" si="20"/>
        <v>11895675</v>
      </c>
      <c r="J68" s="98">
        <f t="shared" si="20"/>
        <v>11657266</v>
      </c>
      <c r="K68" s="98">
        <f t="shared" si="20"/>
        <v>11670482</v>
      </c>
      <c r="L68" s="98">
        <f t="shared" si="20"/>
        <v>11964241</v>
      </c>
      <c r="M68" s="98">
        <f t="shared" si="20"/>
        <v>11916432</v>
      </c>
      <c r="N68" s="98">
        <f t="shared" si="20"/>
        <v>11711382</v>
      </c>
      <c r="O68" s="98">
        <f t="shared" si="20"/>
        <v>11812890</v>
      </c>
      <c r="P68" s="98">
        <f t="shared" si="20"/>
        <v>12006290</v>
      </c>
      <c r="Q68" s="98">
        <f t="shared" si="20"/>
        <v>11906325</v>
      </c>
      <c r="R68" s="98">
        <f t="shared" si="20"/>
        <v>11897775</v>
      </c>
      <c r="S68" s="98">
        <f t="shared" si="20"/>
        <v>11597633</v>
      </c>
      <c r="T68" s="98">
        <v>11549703</v>
      </c>
      <c r="U68" s="98">
        <v>11247434</v>
      </c>
      <c r="V68" s="1"/>
      <c r="W68" s="1"/>
      <c r="X68" s="1"/>
    </row>
    <row r="69" spans="2:24">
      <c r="B69" s="18" t="s">
        <v>95</v>
      </c>
      <c r="C69" s="107">
        <v>2179294</v>
      </c>
      <c r="D69" s="107">
        <v>2328033</v>
      </c>
      <c r="E69" s="107">
        <v>2404875</v>
      </c>
      <c r="F69" s="107">
        <v>2367371</v>
      </c>
      <c r="G69" s="107">
        <v>2598578</v>
      </c>
      <c r="H69" s="107">
        <v>2661412</v>
      </c>
      <c r="I69" s="107">
        <v>2743817</v>
      </c>
      <c r="J69" s="107">
        <v>2723428</v>
      </c>
      <c r="K69" s="107">
        <v>2785422</v>
      </c>
      <c r="L69" s="107">
        <v>2921224</v>
      </c>
      <c r="M69" s="107">
        <v>3055240</v>
      </c>
      <c r="N69" s="107">
        <v>3098347</v>
      </c>
      <c r="O69" s="107">
        <v>3214299</v>
      </c>
      <c r="P69" s="107">
        <v>3426825</v>
      </c>
      <c r="Q69" s="107">
        <v>3579317</v>
      </c>
      <c r="R69" s="107">
        <v>3640946</v>
      </c>
      <c r="S69" s="107">
        <v>3805765</v>
      </c>
      <c r="T69" s="107">
        <v>3968378</v>
      </c>
      <c r="U69" s="107">
        <v>4074536</v>
      </c>
      <c r="V69" s="1"/>
      <c r="W69" s="1"/>
      <c r="X69" s="1"/>
    </row>
    <row r="70" spans="2:24">
      <c r="B70" s="18" t="s">
        <v>96</v>
      </c>
      <c r="C70" s="107">
        <v>7223775</v>
      </c>
      <c r="D70" s="107">
        <v>7689454</v>
      </c>
      <c r="E70" s="107">
        <v>7836426</v>
      </c>
      <c r="F70" s="107">
        <v>8037548</v>
      </c>
      <c r="G70" s="107">
        <v>8566192</v>
      </c>
      <c r="H70" s="107">
        <v>9033816</v>
      </c>
      <c r="I70" s="107">
        <v>9151858</v>
      </c>
      <c r="J70" s="107">
        <v>8933838</v>
      </c>
      <c r="K70" s="107">
        <v>8885060</v>
      </c>
      <c r="L70" s="107">
        <v>9043017</v>
      </c>
      <c r="M70" s="107">
        <v>8861192</v>
      </c>
      <c r="N70" s="107">
        <v>8613035</v>
      </c>
      <c r="O70" s="107">
        <v>8598591</v>
      </c>
      <c r="P70" s="107">
        <v>8579465</v>
      </c>
      <c r="Q70" s="107">
        <v>8327008</v>
      </c>
      <c r="R70" s="107">
        <v>8256829</v>
      </c>
      <c r="S70" s="107">
        <v>7791868</v>
      </c>
      <c r="T70" s="107">
        <v>7581325</v>
      </c>
      <c r="U70" s="107">
        <v>7172898</v>
      </c>
      <c r="V70" s="1"/>
      <c r="W70" s="1"/>
      <c r="X70" s="1"/>
    </row>
    <row r="71" spans="2:24">
      <c r="B71" s="18"/>
      <c r="C71" s="99"/>
      <c r="D71" s="99"/>
      <c r="E71" s="99"/>
      <c r="F71" s="99"/>
      <c r="G71" s="100"/>
      <c r="H71" s="99"/>
      <c r="I71" s="99"/>
      <c r="J71" s="99"/>
      <c r="K71" s="99"/>
      <c r="L71" s="99"/>
      <c r="M71" s="99"/>
      <c r="N71" s="99"/>
      <c r="O71" s="99"/>
      <c r="P71" s="99"/>
      <c r="Q71" s="99"/>
      <c r="R71" s="99"/>
      <c r="S71" s="99"/>
      <c r="T71" s="99"/>
      <c r="U71" s="99"/>
      <c r="V71" s="1"/>
      <c r="W71" s="1"/>
      <c r="X71" s="1"/>
    </row>
    <row r="72" spans="2:24" ht="18" customHeight="1">
      <c r="B72" s="40" t="s">
        <v>94</v>
      </c>
      <c r="C72" s="98">
        <f>C73+C74</f>
        <v>100</v>
      </c>
      <c r="D72" s="98">
        <f t="shared" ref="D72:T72" si="21">D73+D74</f>
        <v>100</v>
      </c>
      <c r="E72" s="98">
        <f t="shared" si="21"/>
        <v>100</v>
      </c>
      <c r="F72" s="98">
        <f t="shared" si="21"/>
        <v>100</v>
      </c>
      <c r="G72" s="98">
        <f t="shared" si="21"/>
        <v>100</v>
      </c>
      <c r="H72" s="98">
        <f t="shared" si="21"/>
        <v>100</v>
      </c>
      <c r="I72" s="98">
        <f t="shared" si="21"/>
        <v>100</v>
      </c>
      <c r="J72" s="98">
        <f t="shared" si="21"/>
        <v>100</v>
      </c>
      <c r="K72" s="98">
        <f t="shared" si="21"/>
        <v>100</v>
      </c>
      <c r="L72" s="98">
        <f t="shared" si="21"/>
        <v>100</v>
      </c>
      <c r="M72" s="98">
        <f t="shared" si="21"/>
        <v>100</v>
      </c>
      <c r="N72" s="98">
        <f t="shared" si="21"/>
        <v>100</v>
      </c>
      <c r="O72" s="98">
        <f t="shared" si="21"/>
        <v>100</v>
      </c>
      <c r="P72" s="98">
        <f t="shared" si="21"/>
        <v>100</v>
      </c>
      <c r="Q72" s="98">
        <f t="shared" si="21"/>
        <v>100</v>
      </c>
      <c r="R72" s="98">
        <f t="shared" si="21"/>
        <v>100</v>
      </c>
      <c r="S72" s="98">
        <f t="shared" si="21"/>
        <v>100</v>
      </c>
      <c r="T72" s="98">
        <f t="shared" si="21"/>
        <v>100</v>
      </c>
      <c r="U72" s="98">
        <f t="shared" ref="U72" si="22">U73+U74</f>
        <v>100</v>
      </c>
      <c r="V72" s="1"/>
      <c r="W72" s="1"/>
      <c r="X72" s="1"/>
    </row>
    <row r="73" spans="2:24" ht="18" customHeight="1">
      <c r="B73" s="18" t="s">
        <v>95</v>
      </c>
      <c r="C73" s="20">
        <v>23.18</v>
      </c>
      <c r="D73" s="20">
        <v>23.24</v>
      </c>
      <c r="E73" s="20">
        <v>23.48</v>
      </c>
      <c r="F73" s="20">
        <v>22.75</v>
      </c>
      <c r="G73" s="42">
        <v>23.27</v>
      </c>
      <c r="H73" s="20">
        <v>22.76</v>
      </c>
      <c r="I73" s="20">
        <v>23.07</v>
      </c>
      <c r="J73" s="20">
        <v>23.36</v>
      </c>
      <c r="K73" s="20">
        <v>23.87</v>
      </c>
      <c r="L73" s="20">
        <v>24.42</v>
      </c>
      <c r="M73" s="20">
        <v>25.64</v>
      </c>
      <c r="N73" s="20">
        <v>26.46</v>
      </c>
      <c r="O73" s="20">
        <v>27.21</v>
      </c>
      <c r="P73" s="20">
        <v>28.54</v>
      </c>
      <c r="Q73" s="20">
        <v>30.06</v>
      </c>
      <c r="R73" s="20">
        <v>30.6</v>
      </c>
      <c r="S73" s="20">
        <v>32.82</v>
      </c>
      <c r="T73" s="242">
        <f>(T69/$T$68)*100</f>
        <v>34.359134602855157</v>
      </c>
      <c r="U73" s="242">
        <f>(U69/$U$68)*100</f>
        <v>36.226360608117368</v>
      </c>
      <c r="V73" s="241"/>
      <c r="W73" s="1"/>
      <c r="X73" s="1"/>
    </row>
    <row r="74" spans="2:24" ht="18" customHeight="1">
      <c r="B74" s="18" t="s">
        <v>96</v>
      </c>
      <c r="C74" s="20">
        <v>76.819999999999993</v>
      </c>
      <c r="D74" s="20">
        <v>76.760000000000005</v>
      </c>
      <c r="E74" s="20">
        <v>76.52</v>
      </c>
      <c r="F74" s="20">
        <v>77.25</v>
      </c>
      <c r="G74" s="42">
        <v>76.73</v>
      </c>
      <c r="H74" s="20">
        <v>77.239999999999995</v>
      </c>
      <c r="I74" s="20">
        <v>76.930000000000007</v>
      </c>
      <c r="J74" s="20">
        <v>76.64</v>
      </c>
      <c r="K74" s="20">
        <v>76.13</v>
      </c>
      <c r="L74" s="20">
        <v>75.58</v>
      </c>
      <c r="M74" s="20">
        <v>74.36</v>
      </c>
      <c r="N74" s="20">
        <v>73.540000000000006</v>
      </c>
      <c r="O74" s="20">
        <v>72.790000000000006</v>
      </c>
      <c r="P74" s="20">
        <v>71.459999999999994</v>
      </c>
      <c r="Q74" s="20">
        <v>69.94</v>
      </c>
      <c r="R74" s="20">
        <v>69.400000000000006</v>
      </c>
      <c r="S74" s="20">
        <v>67.180000000000007</v>
      </c>
      <c r="T74" s="242">
        <f>(T70/$T$68)*100</f>
        <v>65.640865397144836</v>
      </c>
      <c r="U74" s="242">
        <f>(U70/$U$68)*100</f>
        <v>63.773639391882632</v>
      </c>
      <c r="V74" s="241"/>
      <c r="W74" s="1"/>
      <c r="X74" s="1"/>
    </row>
    <row r="75" spans="2:24">
      <c r="B75" s="18"/>
      <c r="C75" s="20"/>
      <c r="D75" s="20"/>
      <c r="E75" s="20"/>
      <c r="F75" s="20"/>
      <c r="G75" s="42"/>
      <c r="H75" s="20"/>
      <c r="I75" s="20"/>
      <c r="J75" s="20"/>
      <c r="K75" s="20"/>
      <c r="L75" s="20"/>
      <c r="M75" s="20"/>
      <c r="N75" s="20"/>
      <c r="O75" s="20"/>
      <c r="P75" s="20"/>
      <c r="Q75" s="20"/>
      <c r="R75" s="20"/>
      <c r="S75" s="20"/>
      <c r="T75" s="20"/>
      <c r="U75" s="20"/>
      <c r="V75" s="1"/>
      <c r="W75" s="1"/>
      <c r="X75" s="1"/>
    </row>
    <row r="76" spans="2:24">
      <c r="B76" s="40" t="s">
        <v>0</v>
      </c>
      <c r="C76" s="98">
        <f>SUM(C77:C87)</f>
        <v>9403069</v>
      </c>
      <c r="D76" s="98">
        <f t="shared" ref="D76:S76" si="23">SUM(D77:D87)</f>
        <v>10017487</v>
      </c>
      <c r="E76" s="98">
        <f t="shared" si="23"/>
        <v>10241301</v>
      </c>
      <c r="F76" s="98">
        <f t="shared" si="23"/>
        <v>10404919</v>
      </c>
      <c r="G76" s="98">
        <f t="shared" si="23"/>
        <v>11164770</v>
      </c>
      <c r="H76" s="98">
        <f t="shared" si="23"/>
        <v>11695228</v>
      </c>
      <c r="I76" s="98">
        <f t="shared" si="23"/>
        <v>11895675</v>
      </c>
      <c r="J76" s="98">
        <f t="shared" si="23"/>
        <v>11657266</v>
      </c>
      <c r="K76" s="98">
        <f t="shared" si="23"/>
        <v>11670482</v>
      </c>
      <c r="L76" s="98">
        <f t="shared" si="23"/>
        <v>11964241</v>
      </c>
      <c r="M76" s="98">
        <f t="shared" si="23"/>
        <v>11916432</v>
      </c>
      <c r="N76" s="98">
        <f t="shared" si="23"/>
        <v>11711382</v>
      </c>
      <c r="O76" s="98">
        <f t="shared" si="23"/>
        <v>11812890</v>
      </c>
      <c r="P76" s="98">
        <f t="shared" si="23"/>
        <v>12006290</v>
      </c>
      <c r="Q76" s="98">
        <f t="shared" si="23"/>
        <v>11906325</v>
      </c>
      <c r="R76" s="98">
        <f t="shared" si="23"/>
        <v>11897775</v>
      </c>
      <c r="S76" s="98">
        <f t="shared" si="23"/>
        <v>11597633</v>
      </c>
      <c r="T76" s="98">
        <v>11549703</v>
      </c>
      <c r="U76" s="98">
        <v>11247434</v>
      </c>
      <c r="V76" s="1"/>
      <c r="W76" s="1"/>
      <c r="X76" s="1"/>
    </row>
    <row r="77" spans="2:24">
      <c r="B77" s="41" t="s">
        <v>14</v>
      </c>
      <c r="C77" s="107">
        <v>3899230</v>
      </c>
      <c r="D77" s="107">
        <v>4080599</v>
      </c>
      <c r="E77" s="107">
        <v>4016475</v>
      </c>
      <c r="F77" s="107">
        <v>4115746</v>
      </c>
      <c r="G77" s="107">
        <v>4319797</v>
      </c>
      <c r="H77" s="107">
        <v>4449597</v>
      </c>
      <c r="I77" s="107">
        <v>4484507</v>
      </c>
      <c r="J77" s="107">
        <v>4339069</v>
      </c>
      <c r="K77" s="107">
        <v>4373307</v>
      </c>
      <c r="L77" s="107">
        <v>4400111</v>
      </c>
      <c r="M77" s="107">
        <v>4334324</v>
      </c>
      <c r="N77" s="107">
        <v>4282266</v>
      </c>
      <c r="O77" s="107">
        <v>4302570</v>
      </c>
      <c r="P77" s="107">
        <v>4386543</v>
      </c>
      <c r="Q77" s="107">
        <v>4370094</v>
      </c>
      <c r="R77" s="107">
        <v>4340579</v>
      </c>
      <c r="S77" s="107">
        <v>4184152</v>
      </c>
      <c r="T77" s="107">
        <v>4139157</v>
      </c>
      <c r="U77" s="107">
        <v>4052965</v>
      </c>
      <c r="V77" s="1"/>
      <c r="W77" s="1"/>
      <c r="X77" s="1"/>
    </row>
    <row r="78" spans="2:24">
      <c r="B78" s="41" t="s">
        <v>15</v>
      </c>
      <c r="C78" s="107">
        <v>2029602</v>
      </c>
      <c r="D78" s="107">
        <v>2186633</v>
      </c>
      <c r="E78" s="107">
        <v>2357302</v>
      </c>
      <c r="F78" s="107">
        <v>2137274</v>
      </c>
      <c r="G78" s="107">
        <v>2311450</v>
      </c>
      <c r="H78" s="107">
        <v>2374011</v>
      </c>
      <c r="I78" s="107">
        <v>2463931</v>
      </c>
      <c r="J78" s="107">
        <v>2437858</v>
      </c>
      <c r="K78" s="107">
        <v>2441676</v>
      </c>
      <c r="L78" s="107">
        <v>2539749</v>
      </c>
      <c r="M78" s="107">
        <v>2584338</v>
      </c>
      <c r="N78" s="107">
        <v>2534821</v>
      </c>
      <c r="O78" s="107">
        <v>2597560</v>
      </c>
      <c r="P78" s="107">
        <v>2611462</v>
      </c>
      <c r="Q78" s="107">
        <v>2631311</v>
      </c>
      <c r="R78" s="107">
        <v>2667212</v>
      </c>
      <c r="S78" s="107">
        <v>2633788</v>
      </c>
      <c r="T78" s="107">
        <v>2610524</v>
      </c>
      <c r="U78" s="107">
        <v>2522983</v>
      </c>
      <c r="V78" s="1"/>
      <c r="W78" s="1"/>
      <c r="X78" s="1"/>
    </row>
    <row r="79" spans="2:24">
      <c r="B79" s="41" t="s">
        <v>16</v>
      </c>
      <c r="C79" s="107">
        <v>660048</v>
      </c>
      <c r="D79" s="107">
        <v>674868</v>
      </c>
      <c r="E79" s="107">
        <v>682580</v>
      </c>
      <c r="F79" s="107">
        <v>665196</v>
      </c>
      <c r="G79" s="107">
        <v>715174</v>
      </c>
      <c r="H79" s="107">
        <v>722765</v>
      </c>
      <c r="I79" s="107">
        <v>710237</v>
      </c>
      <c r="J79" s="107">
        <v>733113</v>
      </c>
      <c r="K79" s="107">
        <v>699032</v>
      </c>
      <c r="L79" s="107">
        <v>720075</v>
      </c>
      <c r="M79" s="107">
        <v>723526</v>
      </c>
      <c r="N79" s="107">
        <v>717286</v>
      </c>
      <c r="O79" s="107">
        <v>696372</v>
      </c>
      <c r="P79" s="107">
        <v>678305</v>
      </c>
      <c r="Q79" s="107">
        <v>713972</v>
      </c>
      <c r="R79" s="107">
        <v>671252</v>
      </c>
      <c r="S79" s="107">
        <v>677430</v>
      </c>
      <c r="T79" s="107">
        <v>659290</v>
      </c>
      <c r="U79" s="107">
        <v>619374</v>
      </c>
      <c r="V79" s="1"/>
      <c r="W79" s="1"/>
      <c r="X79" s="1"/>
    </row>
    <row r="80" spans="2:24">
      <c r="B80" s="41" t="s">
        <v>17</v>
      </c>
      <c r="C80" s="107">
        <v>456221</v>
      </c>
      <c r="D80" s="107">
        <v>475987</v>
      </c>
      <c r="E80" s="107">
        <v>526760</v>
      </c>
      <c r="F80" s="107">
        <v>552718</v>
      </c>
      <c r="G80" s="107">
        <v>593954</v>
      </c>
      <c r="H80" s="107">
        <v>623867</v>
      </c>
      <c r="I80" s="107">
        <v>665875</v>
      </c>
      <c r="J80" s="107">
        <v>625836</v>
      </c>
      <c r="K80" s="107">
        <v>593173</v>
      </c>
      <c r="L80" s="107">
        <v>534210</v>
      </c>
      <c r="M80" s="107">
        <v>524788</v>
      </c>
      <c r="N80" s="107">
        <v>535931</v>
      </c>
      <c r="O80" s="107">
        <v>527637</v>
      </c>
      <c r="P80" s="107">
        <v>546603</v>
      </c>
      <c r="Q80" s="107">
        <v>532032</v>
      </c>
      <c r="R80" s="107">
        <v>527547</v>
      </c>
      <c r="S80" s="107">
        <v>526789</v>
      </c>
      <c r="T80" s="107">
        <v>551732</v>
      </c>
      <c r="U80" s="107">
        <v>538976</v>
      </c>
      <c r="V80" s="1"/>
      <c r="W80" s="1"/>
      <c r="X80" s="1"/>
    </row>
    <row r="81" spans="2:24">
      <c r="B81" s="41" t="s">
        <v>18</v>
      </c>
      <c r="C81" s="107">
        <v>195984</v>
      </c>
      <c r="D81" s="107">
        <v>193083</v>
      </c>
      <c r="E81" s="107">
        <v>222533</v>
      </c>
      <c r="F81" s="107">
        <v>234110</v>
      </c>
      <c r="G81" s="107">
        <v>289455</v>
      </c>
      <c r="H81" s="107">
        <v>314902</v>
      </c>
      <c r="I81" s="107">
        <v>319665</v>
      </c>
      <c r="J81" s="107">
        <v>262430</v>
      </c>
      <c r="K81" s="107">
        <v>278730</v>
      </c>
      <c r="L81" s="107">
        <v>273744</v>
      </c>
      <c r="M81" s="107">
        <v>295488</v>
      </c>
      <c r="N81" s="107">
        <v>266946</v>
      </c>
      <c r="O81" s="107">
        <v>260359</v>
      </c>
      <c r="P81" s="107">
        <v>293907</v>
      </c>
      <c r="Q81" s="107">
        <v>290449</v>
      </c>
      <c r="R81" s="107">
        <v>276733</v>
      </c>
      <c r="S81" s="107">
        <v>275019</v>
      </c>
      <c r="T81" s="107">
        <v>269043</v>
      </c>
      <c r="U81" s="107">
        <v>278130</v>
      </c>
      <c r="V81" s="1"/>
      <c r="W81" s="1"/>
      <c r="X81" s="1"/>
    </row>
    <row r="82" spans="2:24">
      <c r="B82" s="41" t="s">
        <v>22</v>
      </c>
      <c r="C82" s="107">
        <v>194817</v>
      </c>
      <c r="D82" s="107">
        <v>234198</v>
      </c>
      <c r="E82" s="107">
        <v>218767</v>
      </c>
      <c r="F82" s="107">
        <v>232281</v>
      </c>
      <c r="G82" s="107">
        <v>245161</v>
      </c>
      <c r="H82" s="107">
        <v>256413</v>
      </c>
      <c r="I82" s="107">
        <v>244561</v>
      </c>
      <c r="J82" s="107">
        <v>252810</v>
      </c>
      <c r="K82" s="107">
        <v>243097</v>
      </c>
      <c r="L82" s="107">
        <v>232652</v>
      </c>
      <c r="M82" s="107">
        <v>240096</v>
      </c>
      <c r="N82" s="107">
        <v>233244</v>
      </c>
      <c r="O82" s="107">
        <v>230798</v>
      </c>
      <c r="P82" s="107">
        <v>238079</v>
      </c>
      <c r="Q82" s="107">
        <v>242064</v>
      </c>
      <c r="R82" s="107">
        <v>236913</v>
      </c>
      <c r="S82" s="107">
        <v>241763</v>
      </c>
      <c r="T82" s="107">
        <v>234249</v>
      </c>
      <c r="U82" s="107">
        <v>218861</v>
      </c>
      <c r="V82" s="1"/>
      <c r="W82" s="1"/>
      <c r="X82" s="1"/>
    </row>
    <row r="83" spans="2:24">
      <c r="B83" s="41" t="s">
        <v>24</v>
      </c>
      <c r="C83" s="107">
        <v>170361</v>
      </c>
      <c r="D83" s="107">
        <v>182720</v>
      </c>
      <c r="E83" s="107">
        <v>186349</v>
      </c>
      <c r="F83" s="107">
        <v>199359</v>
      </c>
      <c r="G83" s="107">
        <v>201212</v>
      </c>
      <c r="H83" s="107">
        <v>230907</v>
      </c>
      <c r="I83" s="107">
        <v>238513</v>
      </c>
      <c r="J83" s="107">
        <v>242307</v>
      </c>
      <c r="K83" s="107">
        <v>225671</v>
      </c>
      <c r="L83" s="107">
        <v>222612</v>
      </c>
      <c r="M83" s="107">
        <v>244329</v>
      </c>
      <c r="N83" s="107">
        <v>233635</v>
      </c>
      <c r="O83" s="107">
        <v>223196</v>
      </c>
      <c r="P83" s="107">
        <v>243052</v>
      </c>
      <c r="Q83" s="107">
        <v>225111</v>
      </c>
      <c r="R83" s="107">
        <v>238008</v>
      </c>
      <c r="S83" s="107">
        <v>233596</v>
      </c>
      <c r="T83" s="107">
        <v>238091</v>
      </c>
      <c r="U83" s="107">
        <v>232621</v>
      </c>
      <c r="V83" s="1"/>
      <c r="W83" s="1"/>
      <c r="X83" s="1"/>
    </row>
    <row r="84" spans="2:24">
      <c r="B84" s="41" t="s">
        <v>23</v>
      </c>
      <c r="C84" s="107">
        <v>150728</v>
      </c>
      <c r="D84" s="107">
        <v>188470</v>
      </c>
      <c r="E84" s="107">
        <v>152042</v>
      </c>
      <c r="F84" s="107">
        <v>185510</v>
      </c>
      <c r="G84" s="107">
        <v>196961</v>
      </c>
      <c r="H84" s="107">
        <v>230520</v>
      </c>
      <c r="I84" s="107">
        <v>236576</v>
      </c>
      <c r="J84" s="107">
        <v>231875</v>
      </c>
      <c r="K84" s="107">
        <v>230720</v>
      </c>
      <c r="L84" s="107">
        <v>259067</v>
      </c>
      <c r="M84" s="107">
        <v>254289</v>
      </c>
      <c r="N84" s="107">
        <v>246417</v>
      </c>
      <c r="O84" s="107">
        <v>245493</v>
      </c>
      <c r="P84" s="107">
        <v>260080</v>
      </c>
      <c r="Q84" s="107">
        <v>237487</v>
      </c>
      <c r="R84" s="107">
        <v>242538</v>
      </c>
      <c r="S84" s="107">
        <v>216979</v>
      </c>
      <c r="T84" s="107">
        <v>230837</v>
      </c>
      <c r="U84" s="107">
        <v>211953</v>
      </c>
      <c r="V84" s="1"/>
      <c r="W84" s="1"/>
      <c r="X84" s="1"/>
    </row>
    <row r="85" spans="2:24">
      <c r="B85" s="41" t="s">
        <v>97</v>
      </c>
      <c r="C85" s="107">
        <v>197231</v>
      </c>
      <c r="D85" s="107">
        <v>200555</v>
      </c>
      <c r="E85" s="107">
        <v>206935</v>
      </c>
      <c r="F85" s="107">
        <v>224922</v>
      </c>
      <c r="G85" s="107">
        <v>228256</v>
      </c>
      <c r="H85" s="107">
        <v>249647</v>
      </c>
      <c r="I85" s="107">
        <v>249662</v>
      </c>
      <c r="J85" s="107">
        <v>255474</v>
      </c>
      <c r="K85" s="107">
        <v>248744</v>
      </c>
      <c r="L85" s="107">
        <v>260523</v>
      </c>
      <c r="M85" s="107">
        <v>249317</v>
      </c>
      <c r="N85" s="107">
        <v>273027</v>
      </c>
      <c r="O85" s="107">
        <v>250635</v>
      </c>
      <c r="P85" s="107">
        <v>262032</v>
      </c>
      <c r="Q85" s="107">
        <v>247412</v>
      </c>
      <c r="R85" s="107">
        <v>239465</v>
      </c>
      <c r="S85" s="107">
        <v>241715</v>
      </c>
      <c r="T85" s="107">
        <v>232911</v>
      </c>
      <c r="U85" s="107">
        <v>226159</v>
      </c>
      <c r="V85" s="1"/>
      <c r="W85" s="1"/>
      <c r="X85" s="1"/>
    </row>
    <row r="86" spans="2:24">
      <c r="B86" s="41" t="s">
        <v>21</v>
      </c>
      <c r="C86" s="107">
        <v>120530</v>
      </c>
      <c r="D86" s="107">
        <v>142205</v>
      </c>
      <c r="E86" s="107">
        <v>128387</v>
      </c>
      <c r="F86" s="107">
        <v>156107</v>
      </c>
      <c r="G86" s="107">
        <v>196284</v>
      </c>
      <c r="H86" s="107">
        <v>210810</v>
      </c>
      <c r="I86" s="107">
        <v>215567</v>
      </c>
      <c r="J86" s="107">
        <v>216445</v>
      </c>
      <c r="K86" s="107">
        <v>204620</v>
      </c>
      <c r="L86" s="107">
        <v>237877</v>
      </c>
      <c r="M86" s="107">
        <v>240830</v>
      </c>
      <c r="N86" s="107">
        <v>245414</v>
      </c>
      <c r="O86" s="107">
        <v>239348</v>
      </c>
      <c r="P86" s="107">
        <v>227495</v>
      </c>
      <c r="Q86" s="107">
        <v>243265</v>
      </c>
      <c r="R86" s="107">
        <v>258185</v>
      </c>
      <c r="S86" s="107">
        <v>244586</v>
      </c>
      <c r="T86" s="107">
        <v>262422</v>
      </c>
      <c r="U86" s="107">
        <v>260293</v>
      </c>
      <c r="V86" s="1"/>
      <c r="W86" s="1"/>
      <c r="X86" s="1"/>
    </row>
    <row r="87" spans="2:24">
      <c r="B87" s="41" t="s">
        <v>98</v>
      </c>
      <c r="C87" s="107">
        <v>1328317</v>
      </c>
      <c r="D87" s="107">
        <v>1458169</v>
      </c>
      <c r="E87" s="107">
        <v>1543171</v>
      </c>
      <c r="F87" s="107">
        <v>1701696</v>
      </c>
      <c r="G87" s="107">
        <v>1867066</v>
      </c>
      <c r="H87" s="107">
        <v>2031789</v>
      </c>
      <c r="I87" s="107">
        <v>2066581</v>
      </c>
      <c r="J87" s="107">
        <v>2060049</v>
      </c>
      <c r="K87" s="107">
        <v>2131712</v>
      </c>
      <c r="L87" s="107">
        <v>2283621</v>
      </c>
      <c r="M87" s="107">
        <v>2225107</v>
      </c>
      <c r="N87" s="107">
        <v>2142395</v>
      </c>
      <c r="O87" s="107">
        <v>2238922</v>
      </c>
      <c r="P87" s="107">
        <v>2258732</v>
      </c>
      <c r="Q87" s="107">
        <v>2173128</v>
      </c>
      <c r="R87" s="107">
        <v>2199343</v>
      </c>
      <c r="S87" s="107">
        <v>2121816</v>
      </c>
      <c r="T87" s="107">
        <v>2121447</v>
      </c>
      <c r="U87" s="107">
        <v>2085119</v>
      </c>
      <c r="V87" s="1"/>
      <c r="W87" s="1"/>
      <c r="X87" s="1"/>
    </row>
    <row r="88" spans="2:24">
      <c r="B88" s="18"/>
      <c r="C88" s="99"/>
      <c r="D88" s="99"/>
      <c r="E88" s="99"/>
      <c r="F88" s="99"/>
      <c r="G88" s="100"/>
      <c r="H88" s="99"/>
      <c r="I88" s="99"/>
      <c r="J88" s="99"/>
      <c r="K88" s="99"/>
      <c r="L88" s="99"/>
      <c r="M88" s="99"/>
      <c r="N88" s="99"/>
      <c r="O88" s="99"/>
      <c r="P88" s="99"/>
      <c r="Q88" s="99"/>
      <c r="R88" s="99"/>
      <c r="S88" s="99"/>
      <c r="T88" s="99"/>
      <c r="U88" s="99"/>
      <c r="V88" s="1"/>
      <c r="W88" s="1"/>
      <c r="X88" s="1"/>
    </row>
    <row r="89" spans="2:24" ht="18" customHeight="1">
      <c r="B89" s="40" t="s">
        <v>0</v>
      </c>
      <c r="C89" s="98">
        <f>SUM(C90:C100)</f>
        <v>99.989999999999966</v>
      </c>
      <c r="D89" s="98">
        <f t="shared" ref="D89:T89" si="24">SUM(D90:D100)</f>
        <v>100</v>
      </c>
      <c r="E89" s="98">
        <f t="shared" si="24"/>
        <v>99.989999999999981</v>
      </c>
      <c r="F89" s="98">
        <f t="shared" si="24"/>
        <v>99.990000000000009</v>
      </c>
      <c r="G89" s="98">
        <f t="shared" si="24"/>
        <v>99.990000000000023</v>
      </c>
      <c r="H89" s="98">
        <f t="shared" si="24"/>
        <v>99.97999999999999</v>
      </c>
      <c r="I89" s="98">
        <f t="shared" si="24"/>
        <v>100.01</v>
      </c>
      <c r="J89" s="98">
        <f t="shared" si="24"/>
        <v>100</v>
      </c>
      <c r="K89" s="98">
        <f t="shared" si="24"/>
        <v>99.99</v>
      </c>
      <c r="L89" s="98">
        <f t="shared" si="24"/>
        <v>100.02000000000001</v>
      </c>
      <c r="M89" s="98">
        <f t="shared" si="24"/>
        <v>99.98</v>
      </c>
      <c r="N89" s="98">
        <f t="shared" si="24"/>
        <v>99.97999999999999</v>
      </c>
      <c r="O89" s="98">
        <f t="shared" si="24"/>
        <v>100.00000000000001</v>
      </c>
      <c r="P89" s="98">
        <f t="shared" si="24"/>
        <v>99.990000000000009</v>
      </c>
      <c r="Q89" s="98">
        <f t="shared" si="24"/>
        <v>99.990000000000009</v>
      </c>
      <c r="R89" s="98">
        <f t="shared" si="24"/>
        <v>100</v>
      </c>
      <c r="S89" s="98">
        <f t="shared" si="24"/>
        <v>100</v>
      </c>
      <c r="T89" s="98">
        <f t="shared" si="24"/>
        <v>99.999999999999986</v>
      </c>
      <c r="U89" s="98">
        <f t="shared" ref="U89" si="25">SUM(U90:U100)</f>
        <v>100</v>
      </c>
      <c r="V89" s="1"/>
      <c r="W89" s="1"/>
      <c r="X89" s="1"/>
    </row>
    <row r="90" spans="2:24" ht="18" customHeight="1">
      <c r="B90" s="41" t="s">
        <v>14</v>
      </c>
      <c r="C90" s="44">
        <v>41.47</v>
      </c>
      <c r="D90" s="44">
        <v>40.729999999999997</v>
      </c>
      <c r="E90" s="44">
        <v>39.22</v>
      </c>
      <c r="F90" s="44">
        <v>39.56</v>
      </c>
      <c r="G90" s="230">
        <v>38.69</v>
      </c>
      <c r="H90" s="44">
        <v>38.049999999999997</v>
      </c>
      <c r="I90" s="44">
        <v>37.700000000000003</v>
      </c>
      <c r="J90" s="44">
        <v>37.22</v>
      </c>
      <c r="K90" s="44">
        <v>37.47</v>
      </c>
      <c r="L90" s="44">
        <v>36.78</v>
      </c>
      <c r="M90" s="44">
        <v>36.369999999999997</v>
      </c>
      <c r="N90" s="44">
        <v>36.56</v>
      </c>
      <c r="O90" s="44">
        <v>36.42</v>
      </c>
      <c r="P90" s="44">
        <v>36.54</v>
      </c>
      <c r="Q90" s="44">
        <v>36.700000000000003</v>
      </c>
      <c r="R90" s="20">
        <v>36.479999999999997</v>
      </c>
      <c r="S90" s="20">
        <v>36.08</v>
      </c>
      <c r="T90" s="242">
        <f>(T77/$T$76)*100</f>
        <v>35.837778685737632</v>
      </c>
      <c r="U90" s="242">
        <f>(U77/$U$76)*100</f>
        <v>36.034574641647154</v>
      </c>
      <c r="V90" s="39"/>
      <c r="W90" s="39"/>
      <c r="X90" s="39"/>
    </row>
    <row r="91" spans="2:24" ht="18" customHeight="1">
      <c r="B91" s="41" t="s">
        <v>15</v>
      </c>
      <c r="C91" s="44">
        <v>21.58</v>
      </c>
      <c r="D91" s="44">
        <v>21.83</v>
      </c>
      <c r="E91" s="44">
        <v>23.02</v>
      </c>
      <c r="F91" s="44">
        <v>20.54</v>
      </c>
      <c r="G91" s="230">
        <v>20.7</v>
      </c>
      <c r="H91" s="44">
        <v>20.3</v>
      </c>
      <c r="I91" s="44">
        <v>20.71</v>
      </c>
      <c r="J91" s="44">
        <v>20.91</v>
      </c>
      <c r="K91" s="44">
        <v>20.92</v>
      </c>
      <c r="L91" s="44">
        <v>21.23</v>
      </c>
      <c r="M91" s="44">
        <v>21.69</v>
      </c>
      <c r="N91" s="44">
        <v>21.64</v>
      </c>
      <c r="O91" s="44">
        <v>21.99</v>
      </c>
      <c r="P91" s="44">
        <v>21.75</v>
      </c>
      <c r="Q91" s="44">
        <v>22.1</v>
      </c>
      <c r="R91" s="20">
        <v>22.42</v>
      </c>
      <c r="S91" s="20">
        <v>22.71</v>
      </c>
      <c r="T91" s="242">
        <f t="shared" ref="T91:T100" si="26">(T78/$T$76)*100</f>
        <v>22.602520601612007</v>
      </c>
      <c r="U91" s="242">
        <f t="shared" ref="U91:U100" si="27">(U78/$U$76)*100</f>
        <v>22.431631961565635</v>
      </c>
      <c r="V91" s="39"/>
      <c r="W91" s="39"/>
      <c r="X91" s="39"/>
    </row>
    <row r="92" spans="2:24" ht="15.75" customHeight="1">
      <c r="B92" s="41" t="s">
        <v>16</v>
      </c>
      <c r="C92" s="44">
        <v>7.02</v>
      </c>
      <c r="D92" s="44">
        <v>6.74</v>
      </c>
      <c r="E92" s="44">
        <v>6.66</v>
      </c>
      <c r="F92" s="44">
        <v>6.39</v>
      </c>
      <c r="G92" s="230">
        <v>6.41</v>
      </c>
      <c r="H92" s="44">
        <v>6.18</v>
      </c>
      <c r="I92" s="44">
        <v>5.97</v>
      </c>
      <c r="J92" s="44">
        <v>6.29</v>
      </c>
      <c r="K92" s="44">
        <v>5.99</v>
      </c>
      <c r="L92" s="44">
        <v>6.02</v>
      </c>
      <c r="M92" s="44">
        <v>6.07</v>
      </c>
      <c r="N92" s="44">
        <v>6.12</v>
      </c>
      <c r="O92" s="44">
        <v>5.9</v>
      </c>
      <c r="P92" s="44">
        <v>5.65</v>
      </c>
      <c r="Q92" s="44">
        <v>6</v>
      </c>
      <c r="R92" s="20">
        <v>5.64</v>
      </c>
      <c r="S92" s="20">
        <v>5.84</v>
      </c>
      <c r="T92" s="242">
        <f t="shared" si="26"/>
        <v>5.7082853126179955</v>
      </c>
      <c r="U92" s="242">
        <f t="shared" si="27"/>
        <v>5.506802707177477</v>
      </c>
      <c r="V92" s="39"/>
      <c r="W92" s="39"/>
      <c r="X92" s="39"/>
    </row>
    <row r="93" spans="2:24" ht="18" customHeight="1">
      <c r="B93" s="41" t="s">
        <v>17</v>
      </c>
      <c r="C93" s="44">
        <v>4.8499999999999996</v>
      </c>
      <c r="D93" s="44">
        <v>4.75</v>
      </c>
      <c r="E93" s="44">
        <v>5.14</v>
      </c>
      <c r="F93" s="44">
        <v>5.31</v>
      </c>
      <c r="G93" s="230">
        <v>5.32</v>
      </c>
      <c r="H93" s="44">
        <v>5.33</v>
      </c>
      <c r="I93" s="44">
        <v>5.6</v>
      </c>
      <c r="J93" s="44">
        <v>5.37</v>
      </c>
      <c r="K93" s="44">
        <v>5.08</v>
      </c>
      <c r="L93" s="44">
        <v>4.47</v>
      </c>
      <c r="M93" s="44">
        <v>4.4000000000000004</v>
      </c>
      <c r="N93" s="44">
        <v>4.58</v>
      </c>
      <c r="O93" s="44">
        <v>4.47</v>
      </c>
      <c r="P93" s="44">
        <v>4.55</v>
      </c>
      <c r="Q93" s="44">
        <v>4.47</v>
      </c>
      <c r="R93" s="20">
        <v>4.43</v>
      </c>
      <c r="S93" s="20">
        <v>4.54</v>
      </c>
      <c r="T93" s="242">
        <f t="shared" si="26"/>
        <v>4.7770232706416778</v>
      </c>
      <c r="U93" s="242">
        <f t="shared" si="27"/>
        <v>4.7919907776298132</v>
      </c>
      <c r="V93" s="39"/>
      <c r="W93" s="39"/>
      <c r="X93" s="39"/>
    </row>
    <row r="94" spans="2:24" ht="18" customHeight="1">
      <c r="B94" s="41" t="s">
        <v>18</v>
      </c>
      <c r="C94" s="44">
        <v>2.08</v>
      </c>
      <c r="D94" s="44">
        <v>1.93</v>
      </c>
      <c r="E94" s="44">
        <v>2.17</v>
      </c>
      <c r="F94" s="44">
        <v>2.25</v>
      </c>
      <c r="G94" s="230">
        <v>2.59</v>
      </c>
      <c r="H94" s="44">
        <v>2.69</v>
      </c>
      <c r="I94" s="44">
        <v>2.69</v>
      </c>
      <c r="J94" s="44">
        <v>2.25</v>
      </c>
      <c r="K94" s="44">
        <v>2.39</v>
      </c>
      <c r="L94" s="44">
        <v>2.29</v>
      </c>
      <c r="M94" s="44">
        <v>2.48</v>
      </c>
      <c r="N94" s="44">
        <v>2.2799999999999998</v>
      </c>
      <c r="O94" s="44">
        <v>2.2000000000000002</v>
      </c>
      <c r="P94" s="44">
        <v>2.4500000000000002</v>
      </c>
      <c r="Q94" s="44">
        <v>2.44</v>
      </c>
      <c r="R94" s="20">
        <v>2.33</v>
      </c>
      <c r="S94" s="20">
        <v>2.37</v>
      </c>
      <c r="T94" s="242">
        <f t="shared" si="26"/>
        <v>2.3294365231729333</v>
      </c>
      <c r="U94" s="242">
        <f t="shared" si="27"/>
        <v>2.4728306918715859</v>
      </c>
      <c r="V94" s="39"/>
      <c r="W94" s="39"/>
      <c r="X94" s="39"/>
    </row>
    <row r="95" spans="2:24" ht="18" customHeight="1">
      <c r="B95" s="41" t="s">
        <v>22</v>
      </c>
      <c r="C95" s="44">
        <v>2.0699999999999998</v>
      </c>
      <c r="D95" s="44">
        <v>2.34</v>
      </c>
      <c r="E95" s="44">
        <v>2.14</v>
      </c>
      <c r="F95" s="44">
        <v>2.23</v>
      </c>
      <c r="G95" s="230">
        <v>2.2000000000000002</v>
      </c>
      <c r="H95" s="44">
        <v>2.19</v>
      </c>
      <c r="I95" s="44">
        <v>2.06</v>
      </c>
      <c r="J95" s="44">
        <v>2.17</v>
      </c>
      <c r="K95" s="44">
        <v>2.08</v>
      </c>
      <c r="L95" s="44">
        <v>1.94</v>
      </c>
      <c r="M95" s="44">
        <v>2.0099999999999998</v>
      </c>
      <c r="N95" s="44">
        <v>1.99</v>
      </c>
      <c r="O95" s="44">
        <v>1.95</v>
      </c>
      <c r="P95" s="44">
        <v>1.98</v>
      </c>
      <c r="Q95" s="44">
        <v>2.0299999999999998</v>
      </c>
      <c r="R95" s="20">
        <v>1.99</v>
      </c>
      <c r="S95" s="20">
        <v>2.08</v>
      </c>
      <c r="T95" s="242">
        <f t="shared" si="26"/>
        <v>2.0281820233818997</v>
      </c>
      <c r="U95" s="242">
        <f t="shared" si="27"/>
        <v>1.9458749435649056</v>
      </c>
      <c r="V95" s="39"/>
      <c r="W95" s="39"/>
      <c r="X95" s="39"/>
    </row>
    <row r="96" spans="2:24" ht="18" customHeight="1">
      <c r="B96" s="41" t="s">
        <v>24</v>
      </c>
      <c r="C96" s="44">
        <v>1.81</v>
      </c>
      <c r="D96" s="44">
        <v>1.82</v>
      </c>
      <c r="E96" s="44">
        <v>1.82</v>
      </c>
      <c r="F96" s="44">
        <v>1.92</v>
      </c>
      <c r="G96" s="230">
        <v>1.8</v>
      </c>
      <c r="H96" s="44">
        <v>1.97</v>
      </c>
      <c r="I96" s="44">
        <v>2.0099999999999998</v>
      </c>
      <c r="J96" s="44">
        <v>2.08</v>
      </c>
      <c r="K96" s="44">
        <v>1.93</v>
      </c>
      <c r="L96" s="44">
        <v>1.86</v>
      </c>
      <c r="M96" s="44">
        <v>2.0499999999999998</v>
      </c>
      <c r="N96" s="44">
        <v>1.99</v>
      </c>
      <c r="O96" s="44">
        <v>1.89</v>
      </c>
      <c r="P96" s="44">
        <v>2.02</v>
      </c>
      <c r="Q96" s="44">
        <v>1.89</v>
      </c>
      <c r="R96" s="20">
        <v>2</v>
      </c>
      <c r="S96" s="20">
        <v>2.0099999999999998</v>
      </c>
      <c r="T96" s="242">
        <f t="shared" si="26"/>
        <v>2.0614469480297459</v>
      </c>
      <c r="U96" s="242">
        <f t="shared" si="27"/>
        <v>2.0682139588460799</v>
      </c>
      <c r="V96" s="39"/>
      <c r="W96" s="39"/>
      <c r="X96" s="39"/>
    </row>
    <row r="97" spans="2:24" ht="18" customHeight="1">
      <c r="B97" s="41" t="s">
        <v>23</v>
      </c>
      <c r="C97" s="44">
        <v>1.6</v>
      </c>
      <c r="D97" s="44">
        <v>1.88</v>
      </c>
      <c r="E97" s="44">
        <v>1.48</v>
      </c>
      <c r="F97" s="44">
        <v>1.78</v>
      </c>
      <c r="G97" s="230">
        <v>1.76</v>
      </c>
      <c r="H97" s="44">
        <v>1.97</v>
      </c>
      <c r="I97" s="44">
        <v>1.99</v>
      </c>
      <c r="J97" s="44">
        <v>1.99</v>
      </c>
      <c r="K97" s="44">
        <v>1.98</v>
      </c>
      <c r="L97" s="44">
        <v>2.17</v>
      </c>
      <c r="M97" s="44">
        <v>2.13</v>
      </c>
      <c r="N97" s="44">
        <v>2.1</v>
      </c>
      <c r="O97" s="44">
        <v>2.08</v>
      </c>
      <c r="P97" s="44">
        <v>2.17</v>
      </c>
      <c r="Q97" s="44">
        <v>1.99</v>
      </c>
      <c r="R97" s="20">
        <v>2.04</v>
      </c>
      <c r="S97" s="20">
        <v>1.87</v>
      </c>
      <c r="T97" s="242">
        <f t="shared" si="26"/>
        <v>1.998640138192298</v>
      </c>
      <c r="U97" s="242">
        <f t="shared" si="27"/>
        <v>1.884456490253688</v>
      </c>
      <c r="V97" s="39"/>
      <c r="W97" s="39"/>
      <c r="X97" s="39"/>
    </row>
    <row r="98" spans="2:24" ht="13.5" customHeight="1">
      <c r="B98" s="41" t="s">
        <v>97</v>
      </c>
      <c r="C98" s="44">
        <v>2.1</v>
      </c>
      <c r="D98" s="44">
        <v>2</v>
      </c>
      <c r="E98" s="44">
        <v>2.02</v>
      </c>
      <c r="F98" s="44">
        <v>2.16</v>
      </c>
      <c r="G98" s="230">
        <v>2.04</v>
      </c>
      <c r="H98" s="44">
        <v>2.13</v>
      </c>
      <c r="I98" s="44">
        <v>2.1</v>
      </c>
      <c r="J98" s="44">
        <v>2.19</v>
      </c>
      <c r="K98" s="44">
        <v>2.13</v>
      </c>
      <c r="L98" s="44">
        <v>2.1800000000000002</v>
      </c>
      <c r="M98" s="44">
        <v>2.09</v>
      </c>
      <c r="N98" s="44">
        <v>2.33</v>
      </c>
      <c r="O98" s="44">
        <v>2.12</v>
      </c>
      <c r="P98" s="44">
        <v>2.1800000000000002</v>
      </c>
      <c r="Q98" s="44">
        <v>2.08</v>
      </c>
      <c r="R98" s="20">
        <v>2.0099999999999998</v>
      </c>
      <c r="S98" s="20">
        <v>2.08</v>
      </c>
      <c r="T98" s="242">
        <f t="shared" si="26"/>
        <v>2.016597309904852</v>
      </c>
      <c r="U98" s="242">
        <f t="shared" si="27"/>
        <v>2.0107608544313309</v>
      </c>
      <c r="V98" s="39"/>
      <c r="W98" s="39"/>
      <c r="X98" s="39"/>
    </row>
    <row r="99" spans="2:24" ht="18" customHeight="1">
      <c r="B99" s="41" t="s">
        <v>21</v>
      </c>
      <c r="C99" s="44">
        <v>1.28</v>
      </c>
      <c r="D99" s="44">
        <v>1.42</v>
      </c>
      <c r="E99" s="44">
        <v>1.25</v>
      </c>
      <c r="F99" s="44">
        <v>1.5</v>
      </c>
      <c r="G99" s="230">
        <v>1.76</v>
      </c>
      <c r="H99" s="44">
        <v>1.8</v>
      </c>
      <c r="I99" s="44">
        <v>1.81</v>
      </c>
      <c r="J99" s="44">
        <v>1.86</v>
      </c>
      <c r="K99" s="44">
        <v>1.75</v>
      </c>
      <c r="L99" s="44">
        <v>1.99</v>
      </c>
      <c r="M99" s="44">
        <v>2.02</v>
      </c>
      <c r="N99" s="44">
        <v>2.1</v>
      </c>
      <c r="O99" s="44">
        <v>2.0299999999999998</v>
      </c>
      <c r="P99" s="44">
        <v>1.89</v>
      </c>
      <c r="Q99" s="44">
        <v>2.04</v>
      </c>
      <c r="R99" s="20">
        <v>2.17</v>
      </c>
      <c r="S99" s="20">
        <v>2.11</v>
      </c>
      <c r="T99" s="242">
        <f t="shared" si="26"/>
        <v>2.2721103737472728</v>
      </c>
      <c r="U99" s="242">
        <f t="shared" si="27"/>
        <v>2.3142434087632786</v>
      </c>
      <c r="V99" s="39"/>
      <c r="W99" s="39"/>
      <c r="X99" s="39"/>
    </row>
    <row r="100" spans="2:24" ht="14.25" customHeight="1">
      <c r="B100" s="41" t="s">
        <v>98</v>
      </c>
      <c r="C100" s="44">
        <v>14.13</v>
      </c>
      <c r="D100" s="44">
        <v>14.56</v>
      </c>
      <c r="E100" s="44">
        <v>15.07</v>
      </c>
      <c r="F100" s="44">
        <v>16.350000000000001</v>
      </c>
      <c r="G100" s="230">
        <v>16.72</v>
      </c>
      <c r="H100" s="44">
        <v>17.37</v>
      </c>
      <c r="I100" s="44">
        <v>17.37</v>
      </c>
      <c r="J100" s="44">
        <v>17.670000000000002</v>
      </c>
      <c r="K100" s="44">
        <v>18.27</v>
      </c>
      <c r="L100" s="44">
        <v>19.09</v>
      </c>
      <c r="M100" s="44">
        <v>18.670000000000002</v>
      </c>
      <c r="N100" s="44">
        <v>18.29</v>
      </c>
      <c r="O100" s="44">
        <v>18.95</v>
      </c>
      <c r="P100" s="44">
        <v>18.809999999999999</v>
      </c>
      <c r="Q100" s="44">
        <v>18.25</v>
      </c>
      <c r="R100" s="44">
        <v>18.489999999999998</v>
      </c>
      <c r="S100" s="44">
        <v>18.309999999999988</v>
      </c>
      <c r="T100" s="242">
        <f t="shared" si="26"/>
        <v>18.367978812961681</v>
      </c>
      <c r="U100" s="242">
        <f t="shared" si="27"/>
        <v>18.538619564249053</v>
      </c>
      <c r="V100" s="39"/>
      <c r="W100" s="39"/>
      <c r="X100" s="39"/>
    </row>
    <row r="101" spans="2:24">
      <c r="B101" s="41"/>
      <c r="C101" s="102"/>
      <c r="D101" s="102"/>
      <c r="E101" s="103"/>
      <c r="F101" s="103"/>
      <c r="G101" s="104"/>
      <c r="H101" s="103"/>
      <c r="I101" s="103"/>
      <c r="J101" s="96"/>
      <c r="K101" s="102"/>
      <c r="L101" s="105"/>
      <c r="M101" s="99"/>
      <c r="N101" s="99"/>
      <c r="O101" s="99"/>
      <c r="P101" s="99"/>
      <c r="Q101" s="99"/>
      <c r="R101" s="96"/>
      <c r="S101" s="96"/>
      <c r="T101" s="96"/>
      <c r="U101" s="96"/>
      <c r="V101" s="1"/>
      <c r="W101" s="1"/>
      <c r="X101" s="1"/>
    </row>
    <row r="102" spans="2:24">
      <c r="B102" s="40" t="s">
        <v>99</v>
      </c>
      <c r="C102" s="98">
        <f>SUM(C103:C108)</f>
        <v>9403069</v>
      </c>
      <c r="D102" s="98">
        <f t="shared" ref="D102:S102" si="28">SUM(D103:D108)</f>
        <v>10017487</v>
      </c>
      <c r="E102" s="98">
        <f t="shared" si="28"/>
        <v>10241301</v>
      </c>
      <c r="F102" s="98">
        <f t="shared" si="28"/>
        <v>10404919</v>
      </c>
      <c r="G102" s="98">
        <f t="shared" si="28"/>
        <v>11164770</v>
      </c>
      <c r="H102" s="98">
        <f t="shared" si="28"/>
        <v>11695228</v>
      </c>
      <c r="I102" s="98">
        <f t="shared" si="28"/>
        <v>11895675</v>
      </c>
      <c r="J102" s="98">
        <f t="shared" si="28"/>
        <v>11657266</v>
      </c>
      <c r="K102" s="98">
        <f t="shared" si="28"/>
        <v>11670482</v>
      </c>
      <c r="L102" s="98">
        <f t="shared" si="28"/>
        <v>11964241</v>
      </c>
      <c r="M102" s="98">
        <f t="shared" si="28"/>
        <v>11916432</v>
      </c>
      <c r="N102" s="98">
        <f t="shared" si="28"/>
        <v>11711382</v>
      </c>
      <c r="O102" s="98">
        <f t="shared" si="28"/>
        <v>11812890</v>
      </c>
      <c r="P102" s="98">
        <f t="shared" si="28"/>
        <v>12006290</v>
      </c>
      <c r="Q102" s="98">
        <f t="shared" si="28"/>
        <v>11906325</v>
      </c>
      <c r="R102" s="98">
        <f t="shared" si="28"/>
        <v>11897775</v>
      </c>
      <c r="S102" s="98">
        <f t="shared" si="28"/>
        <v>11597633</v>
      </c>
      <c r="T102" s="98">
        <v>11549703</v>
      </c>
      <c r="U102" s="98">
        <v>11247434</v>
      </c>
      <c r="V102" s="1"/>
      <c r="W102" s="1"/>
      <c r="X102" s="1"/>
    </row>
    <row r="103" spans="2:24">
      <c r="B103" s="41" t="s">
        <v>165</v>
      </c>
      <c r="C103" s="107">
        <v>6475545</v>
      </c>
      <c r="D103" s="107">
        <v>6862477</v>
      </c>
      <c r="E103" s="107">
        <v>7035841</v>
      </c>
      <c r="F103" s="107">
        <v>6934419</v>
      </c>
      <c r="G103" s="107">
        <v>7344852</v>
      </c>
      <c r="H103" s="107">
        <v>7591118</v>
      </c>
      <c r="I103" s="107">
        <v>7754850</v>
      </c>
      <c r="J103" s="107">
        <v>7537285</v>
      </c>
      <c r="K103" s="107">
        <v>7555735</v>
      </c>
      <c r="L103" s="107">
        <v>7630348</v>
      </c>
      <c r="M103" s="107">
        <v>7596406</v>
      </c>
      <c r="N103" s="107">
        <v>7495422</v>
      </c>
      <c r="O103" s="107">
        <v>7591210</v>
      </c>
      <c r="P103" s="107">
        <v>7707385</v>
      </c>
      <c r="Q103" s="107">
        <v>7675648</v>
      </c>
      <c r="R103" s="107">
        <v>7679002</v>
      </c>
      <c r="S103" s="107">
        <v>7480300</v>
      </c>
      <c r="T103" s="107">
        <v>7447371</v>
      </c>
      <c r="U103" s="107">
        <v>7250122</v>
      </c>
      <c r="V103" s="1"/>
      <c r="W103" s="1"/>
      <c r="X103" s="1"/>
    </row>
    <row r="104" spans="2:24">
      <c r="B104" s="41" t="s">
        <v>166</v>
      </c>
      <c r="C104" s="107">
        <v>494160</v>
      </c>
      <c r="D104" s="107">
        <v>546030</v>
      </c>
      <c r="E104" s="107">
        <v>549100</v>
      </c>
      <c r="F104" s="107">
        <v>602253</v>
      </c>
      <c r="G104" s="107">
        <v>683399</v>
      </c>
      <c r="H104" s="107">
        <v>748279</v>
      </c>
      <c r="I104" s="107">
        <v>760843</v>
      </c>
      <c r="J104" s="107">
        <v>754778</v>
      </c>
      <c r="K104" s="107">
        <v>733875</v>
      </c>
      <c r="L104" s="107">
        <v>771349</v>
      </c>
      <c r="M104" s="107">
        <v>799505</v>
      </c>
      <c r="N104" s="107">
        <v>778225</v>
      </c>
      <c r="O104" s="107">
        <v>773082</v>
      </c>
      <c r="P104" s="107">
        <v>792876</v>
      </c>
      <c r="Q104" s="107">
        <v>778153</v>
      </c>
      <c r="R104" s="107">
        <v>798106</v>
      </c>
      <c r="S104" s="107">
        <v>779282</v>
      </c>
      <c r="T104" s="107">
        <v>812745</v>
      </c>
      <c r="U104" s="107">
        <v>786369</v>
      </c>
      <c r="V104" s="1"/>
      <c r="W104" s="1"/>
      <c r="X104" s="1"/>
    </row>
    <row r="105" spans="2:24">
      <c r="B105" s="41" t="s">
        <v>167</v>
      </c>
      <c r="C105" s="107">
        <v>844599</v>
      </c>
      <c r="D105" s="107">
        <v>878237</v>
      </c>
      <c r="E105" s="107">
        <v>900712</v>
      </c>
      <c r="F105" s="107">
        <v>902667</v>
      </c>
      <c r="G105" s="107">
        <v>969284</v>
      </c>
      <c r="H105" s="107">
        <v>994917</v>
      </c>
      <c r="I105" s="107">
        <v>982146</v>
      </c>
      <c r="J105" s="107">
        <v>1007742</v>
      </c>
      <c r="K105" s="107">
        <v>981031</v>
      </c>
      <c r="L105" s="107">
        <v>998838</v>
      </c>
      <c r="M105" s="107">
        <v>996537</v>
      </c>
      <c r="N105" s="107">
        <v>995530</v>
      </c>
      <c r="O105" s="107">
        <v>970508</v>
      </c>
      <c r="P105" s="107">
        <v>967972</v>
      </c>
      <c r="Q105" s="107">
        <v>990128</v>
      </c>
      <c r="R105" s="107">
        <v>962531</v>
      </c>
      <c r="S105" s="107">
        <v>941145</v>
      </c>
      <c r="T105" s="107">
        <v>950425</v>
      </c>
      <c r="U105" s="107">
        <v>896129</v>
      </c>
      <c r="V105" s="1"/>
      <c r="W105" s="1"/>
      <c r="X105" s="1"/>
    </row>
    <row r="106" spans="2:24">
      <c r="B106" s="41" t="s">
        <v>168</v>
      </c>
      <c r="C106" s="107">
        <v>965126</v>
      </c>
      <c r="D106" s="107">
        <v>1044481</v>
      </c>
      <c r="E106" s="107">
        <v>1059934</v>
      </c>
      <c r="F106" s="107">
        <v>1189466</v>
      </c>
      <c r="G106" s="107">
        <v>1319242</v>
      </c>
      <c r="H106" s="107">
        <v>1430990</v>
      </c>
      <c r="I106" s="107">
        <v>1459029</v>
      </c>
      <c r="J106" s="107">
        <v>1418050</v>
      </c>
      <c r="K106" s="107">
        <v>1418110</v>
      </c>
      <c r="L106" s="107">
        <v>1500939</v>
      </c>
      <c r="M106" s="107">
        <v>1473530</v>
      </c>
      <c r="N106" s="107">
        <v>1446567</v>
      </c>
      <c r="O106" s="107">
        <v>1446099</v>
      </c>
      <c r="P106" s="107">
        <v>1509067</v>
      </c>
      <c r="Q106" s="107">
        <v>1429709</v>
      </c>
      <c r="R106" s="107">
        <v>1424240</v>
      </c>
      <c r="S106" s="107">
        <v>1384383</v>
      </c>
      <c r="T106" s="107">
        <v>1338517</v>
      </c>
      <c r="U106" s="107">
        <v>1332101</v>
      </c>
      <c r="V106" s="1"/>
      <c r="W106" s="1"/>
      <c r="X106" s="1"/>
    </row>
    <row r="107" spans="2:24">
      <c r="B107" s="18" t="s">
        <v>169</v>
      </c>
      <c r="C107" s="107">
        <v>388874</v>
      </c>
      <c r="D107" s="107">
        <v>433053</v>
      </c>
      <c r="E107" s="107">
        <v>427612</v>
      </c>
      <c r="F107" s="107">
        <v>451610</v>
      </c>
      <c r="G107" s="107">
        <v>509468</v>
      </c>
      <c r="H107" s="107">
        <v>549231</v>
      </c>
      <c r="I107" s="107">
        <v>550142</v>
      </c>
      <c r="J107" s="107">
        <v>551290</v>
      </c>
      <c r="K107" s="107">
        <v>561962</v>
      </c>
      <c r="L107" s="107">
        <v>578723</v>
      </c>
      <c r="M107" s="107">
        <v>584347</v>
      </c>
      <c r="N107" s="107">
        <v>567684</v>
      </c>
      <c r="O107" s="107">
        <v>567237</v>
      </c>
      <c r="P107" s="107">
        <v>576272</v>
      </c>
      <c r="Q107" s="107">
        <v>593802</v>
      </c>
      <c r="R107" s="107">
        <v>587714</v>
      </c>
      <c r="S107" s="107">
        <v>570767</v>
      </c>
      <c r="T107" s="107">
        <v>576214</v>
      </c>
      <c r="U107" s="107">
        <v>559903</v>
      </c>
      <c r="V107" s="1"/>
      <c r="W107" s="1"/>
      <c r="X107" s="1"/>
    </row>
    <row r="108" spans="2:24">
      <c r="B108" s="18" t="s">
        <v>170</v>
      </c>
      <c r="C108" s="107">
        <v>234765</v>
      </c>
      <c r="D108" s="107">
        <v>253209</v>
      </c>
      <c r="E108" s="107">
        <v>268102</v>
      </c>
      <c r="F108" s="107">
        <v>324504</v>
      </c>
      <c r="G108" s="107">
        <v>338525</v>
      </c>
      <c r="H108" s="107">
        <v>380693</v>
      </c>
      <c r="I108" s="107">
        <v>388665</v>
      </c>
      <c r="J108" s="107">
        <v>388121</v>
      </c>
      <c r="K108" s="107">
        <v>419769</v>
      </c>
      <c r="L108" s="107">
        <v>484044</v>
      </c>
      <c r="M108" s="107">
        <v>466107</v>
      </c>
      <c r="N108" s="107">
        <v>427954</v>
      </c>
      <c r="O108" s="107">
        <v>464754</v>
      </c>
      <c r="P108" s="107">
        <v>452718</v>
      </c>
      <c r="Q108" s="107">
        <v>438885</v>
      </c>
      <c r="R108" s="107">
        <v>446182</v>
      </c>
      <c r="S108" s="107">
        <v>441756</v>
      </c>
      <c r="T108" s="107">
        <v>424431</v>
      </c>
      <c r="U108" s="107">
        <v>422810</v>
      </c>
      <c r="V108" s="1"/>
      <c r="W108" s="1"/>
      <c r="X108" s="1"/>
    </row>
    <row r="109" spans="2:24">
      <c r="B109" s="41"/>
      <c r="C109" s="102"/>
      <c r="D109" s="102"/>
      <c r="E109" s="103"/>
      <c r="F109" s="103"/>
      <c r="G109" s="104"/>
      <c r="H109" s="103"/>
      <c r="I109" s="103"/>
      <c r="J109" s="96"/>
      <c r="K109" s="102"/>
      <c r="L109" s="105"/>
      <c r="M109" s="99"/>
      <c r="N109" s="99"/>
      <c r="O109" s="99"/>
      <c r="P109" s="99"/>
      <c r="Q109" s="99"/>
      <c r="R109" s="96"/>
      <c r="S109" s="96"/>
      <c r="T109" s="96"/>
      <c r="U109" s="96"/>
      <c r="V109" s="1"/>
      <c r="W109" s="1"/>
      <c r="X109" s="1"/>
    </row>
    <row r="110" spans="2:24">
      <c r="B110" s="40" t="s">
        <v>99</v>
      </c>
      <c r="C110" s="98">
        <f>SUM(C111:C116)</f>
        <v>100.01000000000002</v>
      </c>
      <c r="D110" s="98">
        <f t="shared" ref="D110:T110" si="29">SUM(D111:D116)</f>
        <v>100</v>
      </c>
      <c r="E110" s="98">
        <f t="shared" si="29"/>
        <v>100</v>
      </c>
      <c r="F110" s="98">
        <f t="shared" si="29"/>
        <v>100.01000000000002</v>
      </c>
      <c r="G110" s="98">
        <f t="shared" si="29"/>
        <v>100</v>
      </c>
      <c r="H110" s="98">
        <f t="shared" si="29"/>
        <v>100.02000000000001</v>
      </c>
      <c r="I110" s="98">
        <f t="shared" si="29"/>
        <v>100.01</v>
      </c>
      <c r="J110" s="98">
        <f t="shared" si="29"/>
        <v>99.99</v>
      </c>
      <c r="K110" s="98">
        <f t="shared" si="29"/>
        <v>100.00999999999999</v>
      </c>
      <c r="L110" s="98">
        <f t="shared" si="29"/>
        <v>100.02</v>
      </c>
      <c r="M110" s="98">
        <f t="shared" si="29"/>
        <v>100</v>
      </c>
      <c r="N110" s="98">
        <f t="shared" si="29"/>
        <v>100</v>
      </c>
      <c r="O110" s="98">
        <f t="shared" si="29"/>
        <v>99.990000000000009</v>
      </c>
      <c r="P110" s="98">
        <f t="shared" si="29"/>
        <v>99.989999999999981</v>
      </c>
      <c r="Q110" s="98">
        <f t="shared" si="29"/>
        <v>100.02000000000001</v>
      </c>
      <c r="R110" s="98">
        <f t="shared" si="29"/>
        <v>100</v>
      </c>
      <c r="S110" s="98">
        <f t="shared" si="29"/>
        <v>100</v>
      </c>
      <c r="T110" s="98">
        <f t="shared" si="29"/>
        <v>100.00000000000001</v>
      </c>
      <c r="U110" s="98">
        <f t="shared" ref="U110" si="30">SUM(U111:U116)</f>
        <v>100</v>
      </c>
      <c r="V110" s="1"/>
      <c r="W110" s="1"/>
      <c r="X110" s="1"/>
    </row>
    <row r="111" spans="2:24">
      <c r="B111" s="41" t="s">
        <v>165</v>
      </c>
      <c r="C111" s="20">
        <v>68.87</v>
      </c>
      <c r="D111" s="20">
        <v>68.5</v>
      </c>
      <c r="E111" s="20">
        <v>68.7</v>
      </c>
      <c r="F111" s="20">
        <v>66.650000000000006</v>
      </c>
      <c r="G111" s="42">
        <v>65.790000000000006</v>
      </c>
      <c r="H111" s="20">
        <v>64.91</v>
      </c>
      <c r="I111" s="20">
        <v>65.19</v>
      </c>
      <c r="J111" s="20">
        <v>64.66</v>
      </c>
      <c r="K111" s="20">
        <v>64.739999999999995</v>
      </c>
      <c r="L111" s="20">
        <v>63.78</v>
      </c>
      <c r="M111" s="20">
        <v>63.75</v>
      </c>
      <c r="N111" s="20">
        <v>64</v>
      </c>
      <c r="O111" s="20">
        <v>64.260000000000005</v>
      </c>
      <c r="P111" s="20">
        <v>64.19</v>
      </c>
      <c r="Q111" s="20">
        <v>64.47</v>
      </c>
      <c r="R111" s="20">
        <v>64.540000000000006</v>
      </c>
      <c r="S111" s="20">
        <v>64.5</v>
      </c>
      <c r="T111" s="242">
        <f>(T103/$T$102)*100</f>
        <v>64.481060681820139</v>
      </c>
      <c r="U111" s="242">
        <f>(U103/$U$102)*100</f>
        <v>64.460231551480987</v>
      </c>
      <c r="V111" s="39"/>
      <c r="W111" s="1"/>
      <c r="X111" s="1"/>
    </row>
    <row r="112" spans="2:24">
      <c r="B112" s="41" t="s">
        <v>171</v>
      </c>
      <c r="C112" s="20">
        <v>5.26</v>
      </c>
      <c r="D112" s="20">
        <v>5.45</v>
      </c>
      <c r="E112" s="20">
        <v>5.36</v>
      </c>
      <c r="F112" s="20">
        <v>5.79</v>
      </c>
      <c r="G112" s="42">
        <v>6.12</v>
      </c>
      <c r="H112" s="20">
        <v>6.4</v>
      </c>
      <c r="I112" s="20">
        <v>6.4</v>
      </c>
      <c r="J112" s="20">
        <v>6.47</v>
      </c>
      <c r="K112" s="20">
        <v>6.29</v>
      </c>
      <c r="L112" s="20">
        <v>6.45</v>
      </c>
      <c r="M112" s="20">
        <v>6.71</v>
      </c>
      <c r="N112" s="20">
        <v>6.65</v>
      </c>
      <c r="O112" s="20">
        <v>6.54</v>
      </c>
      <c r="P112" s="20">
        <v>6.6</v>
      </c>
      <c r="Q112" s="20">
        <v>6.54</v>
      </c>
      <c r="R112" s="20">
        <v>6.71</v>
      </c>
      <c r="S112" s="20">
        <v>6.72</v>
      </c>
      <c r="T112" s="242">
        <f t="shared" ref="T112:T116" si="31">(T104/$T$102)*100</f>
        <v>7.0369341964897272</v>
      </c>
      <c r="U112" s="242">
        <f t="shared" ref="U112:U116" si="32">(U104/$U$102)*100</f>
        <v>6.9915413595669911</v>
      </c>
      <c r="V112" s="39"/>
      <c r="W112" s="1"/>
      <c r="X112" s="1"/>
    </row>
    <row r="113" spans="2:24" ht="18" customHeight="1">
      <c r="B113" s="41" t="s">
        <v>167</v>
      </c>
      <c r="C113" s="20">
        <v>8.98</v>
      </c>
      <c r="D113" s="20">
        <v>8.77</v>
      </c>
      <c r="E113" s="20">
        <v>8.7899999999999991</v>
      </c>
      <c r="F113" s="20">
        <v>8.68</v>
      </c>
      <c r="G113" s="42">
        <v>8.68</v>
      </c>
      <c r="H113" s="20">
        <v>8.51</v>
      </c>
      <c r="I113" s="20">
        <v>8.26</v>
      </c>
      <c r="J113" s="20">
        <v>8.64</v>
      </c>
      <c r="K113" s="20">
        <v>8.41</v>
      </c>
      <c r="L113" s="20">
        <v>8.35</v>
      </c>
      <c r="M113" s="20">
        <v>8.36</v>
      </c>
      <c r="N113" s="20">
        <v>8.5</v>
      </c>
      <c r="O113" s="20">
        <v>8.2200000000000006</v>
      </c>
      <c r="P113" s="20">
        <v>8.06</v>
      </c>
      <c r="Q113" s="20">
        <v>8.32</v>
      </c>
      <c r="R113" s="20">
        <v>8.09</v>
      </c>
      <c r="S113" s="20">
        <v>8.11</v>
      </c>
      <c r="T113" s="242">
        <f t="shared" si="31"/>
        <v>8.2289994816316927</v>
      </c>
      <c r="U113" s="242">
        <f t="shared" si="32"/>
        <v>7.9674083884377538</v>
      </c>
      <c r="V113" s="39"/>
      <c r="W113" s="1"/>
      <c r="X113" s="1"/>
    </row>
    <row r="114" spans="2:24" ht="15" customHeight="1">
      <c r="B114" s="41" t="s">
        <v>168</v>
      </c>
      <c r="C114" s="20">
        <v>10.26</v>
      </c>
      <c r="D114" s="20">
        <v>10.43</v>
      </c>
      <c r="E114" s="20">
        <v>10.35</v>
      </c>
      <c r="F114" s="20">
        <v>11.43</v>
      </c>
      <c r="G114" s="42">
        <v>11.82</v>
      </c>
      <c r="H114" s="20">
        <v>12.24</v>
      </c>
      <c r="I114" s="20">
        <v>12.27</v>
      </c>
      <c r="J114" s="20">
        <v>12.16</v>
      </c>
      <c r="K114" s="20">
        <v>12.15</v>
      </c>
      <c r="L114" s="20">
        <v>12.55</v>
      </c>
      <c r="M114" s="20">
        <v>12.37</v>
      </c>
      <c r="N114" s="20">
        <v>12.35</v>
      </c>
      <c r="O114" s="20">
        <v>12.24</v>
      </c>
      <c r="P114" s="20">
        <v>12.57</v>
      </c>
      <c r="Q114" s="20">
        <v>12.01</v>
      </c>
      <c r="R114" s="20">
        <v>11.97</v>
      </c>
      <c r="S114" s="20">
        <v>11.94</v>
      </c>
      <c r="T114" s="242">
        <f t="shared" si="31"/>
        <v>11.589189782629042</v>
      </c>
      <c r="U114" s="242">
        <f t="shared" si="32"/>
        <v>11.843599171153171</v>
      </c>
      <c r="V114" s="39"/>
      <c r="W114" s="1"/>
      <c r="X114" s="1"/>
    </row>
    <row r="115" spans="2:24" ht="15" customHeight="1">
      <c r="B115" s="18" t="s">
        <v>169</v>
      </c>
      <c r="C115" s="20">
        <v>4.1399999999999997</v>
      </c>
      <c r="D115" s="20">
        <v>4.32</v>
      </c>
      <c r="E115" s="20">
        <v>4.18</v>
      </c>
      <c r="F115" s="20">
        <v>4.34</v>
      </c>
      <c r="G115" s="42">
        <v>4.5599999999999996</v>
      </c>
      <c r="H115" s="20">
        <v>4.7</v>
      </c>
      <c r="I115" s="20">
        <v>4.62</v>
      </c>
      <c r="J115" s="20">
        <v>4.7300000000000004</v>
      </c>
      <c r="K115" s="20">
        <v>4.82</v>
      </c>
      <c r="L115" s="20">
        <v>4.84</v>
      </c>
      <c r="M115" s="20">
        <v>4.9000000000000004</v>
      </c>
      <c r="N115" s="20">
        <v>4.8499999999999996</v>
      </c>
      <c r="O115" s="20">
        <v>4.8</v>
      </c>
      <c r="P115" s="20">
        <v>4.8</v>
      </c>
      <c r="Q115" s="20">
        <v>4.99</v>
      </c>
      <c r="R115" s="20">
        <v>4.9400000000000004</v>
      </c>
      <c r="S115" s="20">
        <v>4.92</v>
      </c>
      <c r="T115" s="242">
        <f t="shared" si="31"/>
        <v>4.9889940892852396</v>
      </c>
      <c r="U115" s="242">
        <f t="shared" si="32"/>
        <v>4.9780509936755353</v>
      </c>
      <c r="V115" s="39"/>
      <c r="W115" s="1"/>
      <c r="X115" s="1"/>
    </row>
    <row r="116" spans="2:24" ht="18" customHeight="1">
      <c r="B116" s="18" t="s">
        <v>170</v>
      </c>
      <c r="C116" s="20">
        <v>2.5</v>
      </c>
      <c r="D116" s="20">
        <v>2.5299999999999998</v>
      </c>
      <c r="E116" s="20">
        <v>2.62</v>
      </c>
      <c r="F116" s="20">
        <v>3.12</v>
      </c>
      <c r="G116" s="42">
        <v>3.03</v>
      </c>
      <c r="H116" s="20">
        <v>3.26</v>
      </c>
      <c r="I116" s="20">
        <v>3.27</v>
      </c>
      <c r="J116" s="20">
        <v>3.33</v>
      </c>
      <c r="K116" s="20">
        <v>3.6</v>
      </c>
      <c r="L116" s="20">
        <v>4.05</v>
      </c>
      <c r="M116" s="20">
        <v>3.91</v>
      </c>
      <c r="N116" s="20">
        <v>3.65</v>
      </c>
      <c r="O116" s="20">
        <v>3.93</v>
      </c>
      <c r="P116" s="20">
        <v>3.77</v>
      </c>
      <c r="Q116" s="20">
        <v>3.69</v>
      </c>
      <c r="R116" s="20">
        <v>3.75</v>
      </c>
      <c r="S116" s="20">
        <v>3.81</v>
      </c>
      <c r="T116" s="242">
        <f t="shared" si="31"/>
        <v>3.6748217681441679</v>
      </c>
      <c r="U116" s="242">
        <f t="shared" si="32"/>
        <v>3.7591685356855615</v>
      </c>
      <c r="V116" s="243"/>
      <c r="W116" s="28"/>
      <c r="X116" s="28"/>
    </row>
    <row r="117" spans="2:24" s="28" customFormat="1">
      <c r="B117" s="18"/>
      <c r="C117" s="108"/>
      <c r="D117" s="108"/>
      <c r="E117" s="103"/>
      <c r="F117" s="103"/>
      <c r="G117" s="104"/>
      <c r="H117" s="103"/>
      <c r="I117" s="103"/>
      <c r="J117" s="96"/>
      <c r="K117" s="108"/>
      <c r="L117" s="109"/>
      <c r="M117" s="99"/>
      <c r="N117" s="99"/>
      <c r="O117" s="99"/>
      <c r="P117" s="99"/>
      <c r="Q117" s="99"/>
      <c r="R117" s="99"/>
      <c r="S117" s="99"/>
      <c r="T117" s="99"/>
      <c r="U117" s="99"/>
    </row>
    <row r="118" spans="2:24" s="28" customFormat="1">
      <c r="B118" s="40" t="s">
        <v>160</v>
      </c>
      <c r="C118" s="98">
        <f>SUM(C119:C123)</f>
        <v>9403069</v>
      </c>
      <c r="D118" s="98">
        <f t="shared" ref="D118:S118" si="33">SUM(D119:D123)</f>
        <v>10017487</v>
      </c>
      <c r="E118" s="98">
        <f t="shared" si="33"/>
        <v>10241301</v>
      </c>
      <c r="F118" s="98">
        <f t="shared" si="33"/>
        <v>10404919</v>
      </c>
      <c r="G118" s="98">
        <f t="shared" si="33"/>
        <v>11164770</v>
      </c>
      <c r="H118" s="98">
        <f t="shared" si="33"/>
        <v>11695228</v>
      </c>
      <c r="I118" s="98">
        <f t="shared" si="33"/>
        <v>11895675</v>
      </c>
      <c r="J118" s="98">
        <f t="shared" si="33"/>
        <v>11657266</v>
      </c>
      <c r="K118" s="98">
        <f t="shared" si="33"/>
        <v>11670482</v>
      </c>
      <c r="L118" s="98">
        <f t="shared" si="33"/>
        <v>11964241</v>
      </c>
      <c r="M118" s="98">
        <f t="shared" si="33"/>
        <v>11916432</v>
      </c>
      <c r="N118" s="98">
        <f t="shared" si="33"/>
        <v>11711382</v>
      </c>
      <c r="O118" s="98">
        <f t="shared" si="33"/>
        <v>11812890</v>
      </c>
      <c r="P118" s="98">
        <f t="shared" si="33"/>
        <v>12006290</v>
      </c>
      <c r="Q118" s="98">
        <f t="shared" si="33"/>
        <v>11906325</v>
      </c>
      <c r="R118" s="98">
        <f t="shared" si="33"/>
        <v>11897775</v>
      </c>
      <c r="S118" s="98">
        <f t="shared" si="33"/>
        <v>11597633</v>
      </c>
      <c r="T118" s="98">
        <v>11549703</v>
      </c>
      <c r="U118" s="98">
        <v>11247434</v>
      </c>
    </row>
    <row r="119" spans="2:24" s="28" customFormat="1">
      <c r="B119" s="18" t="s">
        <v>100</v>
      </c>
      <c r="C119" s="107">
        <v>1359404</v>
      </c>
      <c r="D119" s="107">
        <v>1343597</v>
      </c>
      <c r="E119" s="107">
        <v>1334118</v>
      </c>
      <c r="F119" s="107">
        <v>1323017</v>
      </c>
      <c r="G119" s="107">
        <v>1287704</v>
      </c>
      <c r="H119" s="107">
        <v>1320820</v>
      </c>
      <c r="I119" s="107">
        <v>1264233</v>
      </c>
      <c r="J119" s="107">
        <v>1226720</v>
      </c>
      <c r="K119" s="107">
        <v>1210590</v>
      </c>
      <c r="L119" s="107">
        <v>1229016</v>
      </c>
      <c r="M119" s="107">
        <v>1192379</v>
      </c>
      <c r="N119" s="107">
        <v>1166833</v>
      </c>
      <c r="O119" s="107">
        <v>1161578</v>
      </c>
      <c r="P119" s="107">
        <v>1137180</v>
      </c>
      <c r="Q119" s="107">
        <v>1144644</v>
      </c>
      <c r="R119" s="107">
        <v>1090865</v>
      </c>
      <c r="S119" s="107">
        <v>1033108</v>
      </c>
      <c r="T119" s="107">
        <v>1032064</v>
      </c>
      <c r="U119" s="107">
        <v>1017536</v>
      </c>
    </row>
    <row r="120" spans="2:24" s="28" customFormat="1">
      <c r="B120" s="18" t="s">
        <v>101</v>
      </c>
      <c r="C120" s="107">
        <v>2158355</v>
      </c>
      <c r="D120" s="107">
        <v>2146366</v>
      </c>
      <c r="E120" s="107">
        <v>2009219</v>
      </c>
      <c r="F120" s="107">
        <v>1929602</v>
      </c>
      <c r="G120" s="107">
        <v>2035399</v>
      </c>
      <c r="H120" s="107">
        <v>1979877</v>
      </c>
      <c r="I120" s="107">
        <v>2010977</v>
      </c>
      <c r="J120" s="107">
        <v>1906897</v>
      </c>
      <c r="K120" s="107">
        <v>1877052</v>
      </c>
      <c r="L120" s="107">
        <v>1904677</v>
      </c>
      <c r="M120" s="107">
        <v>1874816</v>
      </c>
      <c r="N120" s="107">
        <v>1803337</v>
      </c>
      <c r="O120" s="107">
        <v>1793249</v>
      </c>
      <c r="P120" s="107">
        <v>1807771</v>
      </c>
      <c r="Q120" s="107">
        <v>1747229</v>
      </c>
      <c r="R120" s="107">
        <v>1699165</v>
      </c>
      <c r="S120" s="107">
        <v>1667353</v>
      </c>
      <c r="T120" s="107">
        <v>1691418</v>
      </c>
      <c r="U120" s="107">
        <v>1635341</v>
      </c>
    </row>
    <row r="121" spans="2:24" s="28" customFormat="1">
      <c r="B121" s="18" t="s">
        <v>102</v>
      </c>
      <c r="C121" s="107">
        <v>3224880</v>
      </c>
      <c r="D121" s="107">
        <v>3464073</v>
      </c>
      <c r="E121" s="107">
        <v>3398204</v>
      </c>
      <c r="F121" s="107">
        <v>3272278</v>
      </c>
      <c r="G121" s="107">
        <v>3329630</v>
      </c>
      <c r="H121" s="107">
        <v>3297428</v>
      </c>
      <c r="I121" s="107">
        <v>3273500</v>
      </c>
      <c r="J121" s="107">
        <v>3164518</v>
      </c>
      <c r="K121" s="107">
        <v>3128048</v>
      </c>
      <c r="L121" s="107">
        <v>3099397</v>
      </c>
      <c r="M121" s="107">
        <v>3113641</v>
      </c>
      <c r="N121" s="107">
        <v>3080662</v>
      </c>
      <c r="O121" s="107">
        <v>2984997</v>
      </c>
      <c r="P121" s="107">
        <v>3013093</v>
      </c>
      <c r="Q121" s="107">
        <v>2939187</v>
      </c>
      <c r="R121" s="107">
        <v>2865361</v>
      </c>
      <c r="S121" s="107">
        <v>2739697</v>
      </c>
      <c r="T121" s="107">
        <v>2619187</v>
      </c>
      <c r="U121" s="107">
        <v>2585230</v>
      </c>
    </row>
    <row r="122" spans="2:24" s="28" customFormat="1">
      <c r="B122" s="18" t="s">
        <v>158</v>
      </c>
      <c r="C122" s="107">
        <v>2660430</v>
      </c>
      <c r="D122" s="107">
        <v>3063451</v>
      </c>
      <c r="E122" s="107">
        <v>3499760</v>
      </c>
      <c r="F122" s="107">
        <v>3880022</v>
      </c>
      <c r="G122" s="107">
        <v>4512037</v>
      </c>
      <c r="H122" s="107">
        <v>4875227</v>
      </c>
      <c r="I122" s="107">
        <v>4793026</v>
      </c>
      <c r="J122" s="107">
        <v>4574304</v>
      </c>
      <c r="K122" s="107">
        <v>4460828</v>
      </c>
      <c r="L122" s="107">
        <v>4484435</v>
      </c>
      <c r="M122" s="107">
        <v>4403757</v>
      </c>
      <c r="N122" s="107">
        <v>4294173</v>
      </c>
      <c r="O122" s="107">
        <v>4353993</v>
      </c>
      <c r="P122" s="107">
        <v>4351963</v>
      </c>
      <c r="Q122" s="107">
        <v>4202813</v>
      </c>
      <c r="R122" s="107">
        <v>4169304</v>
      </c>
      <c r="S122" s="107">
        <v>3974644</v>
      </c>
      <c r="T122" s="107">
        <v>3885146</v>
      </c>
      <c r="U122" s="107">
        <v>3650831</v>
      </c>
    </row>
    <row r="123" spans="2:24" s="28" customFormat="1">
      <c r="B123" s="18" t="s">
        <v>159</v>
      </c>
      <c r="C123" s="110" t="s">
        <v>103</v>
      </c>
      <c r="D123" s="110" t="s">
        <v>103</v>
      </c>
      <c r="E123" s="110" t="s">
        <v>103</v>
      </c>
      <c r="F123" s="110" t="s">
        <v>103</v>
      </c>
      <c r="G123" s="110" t="s">
        <v>103</v>
      </c>
      <c r="H123" s="107">
        <v>221876</v>
      </c>
      <c r="I123" s="107">
        <v>553939</v>
      </c>
      <c r="J123" s="107">
        <v>784827</v>
      </c>
      <c r="K123" s="107">
        <v>993964</v>
      </c>
      <c r="L123" s="107">
        <v>1246716</v>
      </c>
      <c r="M123" s="107">
        <v>1331839</v>
      </c>
      <c r="N123" s="107">
        <v>1366377</v>
      </c>
      <c r="O123" s="107">
        <v>1519073</v>
      </c>
      <c r="P123" s="107">
        <v>1696283</v>
      </c>
      <c r="Q123" s="107">
        <v>1872452</v>
      </c>
      <c r="R123" s="107">
        <v>2073080</v>
      </c>
      <c r="S123" s="107">
        <v>2182831</v>
      </c>
      <c r="T123" s="107">
        <v>2321888</v>
      </c>
      <c r="U123" s="107">
        <v>2216405</v>
      </c>
    </row>
    <row r="124" spans="2:24" s="28" customFormat="1">
      <c r="B124" s="18"/>
      <c r="C124" s="108"/>
      <c r="D124" s="108"/>
      <c r="E124" s="103"/>
      <c r="F124" s="103"/>
      <c r="G124" s="104"/>
      <c r="H124" s="103"/>
      <c r="I124" s="103"/>
      <c r="J124" s="96"/>
      <c r="K124" s="108"/>
      <c r="L124" s="109"/>
      <c r="M124" s="99"/>
      <c r="N124" s="99"/>
      <c r="O124" s="99"/>
      <c r="P124" s="99"/>
      <c r="Q124" s="99"/>
      <c r="R124" s="99"/>
      <c r="S124" s="99"/>
      <c r="T124" s="99"/>
      <c r="U124" s="99"/>
    </row>
    <row r="125" spans="2:24" s="28" customFormat="1" ht="18" customHeight="1">
      <c r="B125" s="40" t="s">
        <v>160</v>
      </c>
      <c r="C125" s="98">
        <f>SUM(C126:C130)</f>
        <v>100</v>
      </c>
      <c r="D125" s="98">
        <v>100</v>
      </c>
      <c r="E125" s="98">
        <v>100</v>
      </c>
      <c r="F125" s="98">
        <v>100</v>
      </c>
      <c r="G125" s="98">
        <v>100</v>
      </c>
      <c r="H125" s="98">
        <v>100</v>
      </c>
      <c r="I125" s="98">
        <v>100</v>
      </c>
      <c r="J125" s="98">
        <v>100</v>
      </c>
      <c r="K125" s="98">
        <v>100</v>
      </c>
      <c r="L125" s="98">
        <v>100</v>
      </c>
      <c r="M125" s="98">
        <v>100</v>
      </c>
      <c r="N125" s="98">
        <v>100</v>
      </c>
      <c r="O125" s="98">
        <v>100</v>
      </c>
      <c r="P125" s="98">
        <v>100</v>
      </c>
      <c r="Q125" s="98">
        <v>100</v>
      </c>
      <c r="R125" s="98">
        <v>100</v>
      </c>
      <c r="S125" s="98">
        <v>100</v>
      </c>
      <c r="T125" s="98">
        <v>100</v>
      </c>
      <c r="U125" s="105">
        <v>100</v>
      </c>
      <c r="V125" s="1"/>
      <c r="W125" s="1"/>
      <c r="X125" s="1"/>
    </row>
    <row r="126" spans="2:24" ht="18" customHeight="1">
      <c r="B126" s="18" t="s">
        <v>100</v>
      </c>
      <c r="C126" s="20">
        <v>14.46</v>
      </c>
      <c r="D126" s="20">
        <v>13.41</v>
      </c>
      <c r="E126" s="20">
        <v>13.03</v>
      </c>
      <c r="F126" s="20">
        <v>12.72</v>
      </c>
      <c r="G126" s="42">
        <v>11.53</v>
      </c>
      <c r="H126" s="20">
        <v>11.29</v>
      </c>
      <c r="I126" s="20">
        <v>10.63</v>
      </c>
      <c r="J126" s="20">
        <v>10.52</v>
      </c>
      <c r="K126" s="20">
        <v>10.37</v>
      </c>
      <c r="L126" s="20">
        <v>10.27</v>
      </c>
      <c r="M126" s="20">
        <v>10.01</v>
      </c>
      <c r="N126" s="20">
        <v>9.9600000000000009</v>
      </c>
      <c r="O126" s="20">
        <v>9.83</v>
      </c>
      <c r="P126" s="20">
        <v>9.4700000000000006</v>
      </c>
      <c r="Q126" s="20">
        <v>9.61</v>
      </c>
      <c r="R126" s="42">
        <v>9.17</v>
      </c>
      <c r="S126" s="42">
        <v>8.91</v>
      </c>
      <c r="T126" s="242">
        <f>(T119/$T$118)*100</f>
        <v>8.9358488265888738</v>
      </c>
      <c r="U126" s="242">
        <f>(U119/$U$118)*100</f>
        <v>9.046827925373913</v>
      </c>
      <c r="V126" s="249"/>
      <c r="W126" s="1"/>
      <c r="X126" s="1"/>
    </row>
    <row r="127" spans="2:24" ht="18" customHeight="1">
      <c r="B127" s="18" t="s">
        <v>101</v>
      </c>
      <c r="C127" s="20">
        <v>22.95</v>
      </c>
      <c r="D127" s="20">
        <v>21.43</v>
      </c>
      <c r="E127" s="20">
        <v>19.62</v>
      </c>
      <c r="F127" s="20">
        <v>18.55</v>
      </c>
      <c r="G127" s="42">
        <v>18.23</v>
      </c>
      <c r="H127" s="20">
        <v>16.93</v>
      </c>
      <c r="I127" s="20">
        <v>16.91</v>
      </c>
      <c r="J127" s="20">
        <v>16.36</v>
      </c>
      <c r="K127" s="20">
        <v>16.079999999999998</v>
      </c>
      <c r="L127" s="20">
        <v>15.92</v>
      </c>
      <c r="M127" s="20">
        <v>15.73</v>
      </c>
      <c r="N127" s="20">
        <v>15.4</v>
      </c>
      <c r="O127" s="20">
        <v>15.18</v>
      </c>
      <c r="P127" s="20">
        <v>15.06</v>
      </c>
      <c r="Q127" s="20">
        <v>14.67</v>
      </c>
      <c r="R127" s="20">
        <v>14.28</v>
      </c>
      <c r="S127" s="20">
        <v>14.38</v>
      </c>
      <c r="T127" s="242">
        <f t="shared" ref="T127:T130" si="34">(T120/$T$118)*100</f>
        <v>14.644688266009956</v>
      </c>
      <c r="U127" s="242">
        <f t="shared" ref="U127:U130" si="35">(U120/$U$118)*100</f>
        <v>14.539680784079284</v>
      </c>
      <c r="V127" s="1"/>
      <c r="W127" s="1"/>
      <c r="X127" s="1"/>
    </row>
    <row r="128" spans="2:24" ht="14.25" customHeight="1">
      <c r="B128" s="18" t="s">
        <v>102</v>
      </c>
      <c r="C128" s="20">
        <v>34.299999999999997</v>
      </c>
      <c r="D128" s="20">
        <v>34.58</v>
      </c>
      <c r="E128" s="20">
        <v>33.18</v>
      </c>
      <c r="F128" s="20">
        <v>31.45</v>
      </c>
      <c r="G128" s="42">
        <v>29.82</v>
      </c>
      <c r="H128" s="20">
        <v>28.19</v>
      </c>
      <c r="I128" s="20">
        <v>27.52</v>
      </c>
      <c r="J128" s="20">
        <v>27.15</v>
      </c>
      <c r="K128" s="20">
        <v>26.8</v>
      </c>
      <c r="L128" s="20">
        <v>25.91</v>
      </c>
      <c r="M128" s="20">
        <v>26.13</v>
      </c>
      <c r="N128" s="20">
        <v>26.3</v>
      </c>
      <c r="O128" s="20">
        <v>25.27</v>
      </c>
      <c r="P128" s="20">
        <v>25.1</v>
      </c>
      <c r="Q128" s="20">
        <v>24.69</v>
      </c>
      <c r="R128" s="20">
        <v>24.08</v>
      </c>
      <c r="S128" s="20">
        <v>23.62</v>
      </c>
      <c r="T128" s="242">
        <f t="shared" si="34"/>
        <v>22.677526859348678</v>
      </c>
      <c r="U128" s="242">
        <f t="shared" si="35"/>
        <v>22.985064860127206</v>
      </c>
      <c r="V128" s="1"/>
      <c r="W128" s="1"/>
      <c r="X128" s="1"/>
    </row>
    <row r="129" spans="2:24" ht="18" customHeight="1">
      <c r="B129" s="18" t="s">
        <v>158</v>
      </c>
      <c r="C129" s="20">
        <v>28.29</v>
      </c>
      <c r="D129" s="20">
        <v>30.58</v>
      </c>
      <c r="E129" s="20">
        <v>34.17</v>
      </c>
      <c r="F129" s="20">
        <v>37.29</v>
      </c>
      <c r="G129" s="42">
        <v>40.409999999999997</v>
      </c>
      <c r="H129" s="20">
        <v>41.69</v>
      </c>
      <c r="I129" s="20">
        <v>40.29</v>
      </c>
      <c r="J129" s="20">
        <v>39.24</v>
      </c>
      <c r="K129" s="20">
        <v>38.22</v>
      </c>
      <c r="L129" s="20">
        <v>37.479999999999997</v>
      </c>
      <c r="M129" s="20">
        <v>36.96</v>
      </c>
      <c r="N129" s="20">
        <v>36.67</v>
      </c>
      <c r="O129" s="20">
        <v>36.86</v>
      </c>
      <c r="P129" s="20">
        <v>36.25</v>
      </c>
      <c r="Q129" s="20">
        <v>35.299999999999997</v>
      </c>
      <c r="R129" s="20">
        <v>35.04</v>
      </c>
      <c r="S129" s="20">
        <v>34.270000000000003</v>
      </c>
      <c r="T129" s="242">
        <f t="shared" si="34"/>
        <v>33.638492695439872</v>
      </c>
      <c r="U129" s="242">
        <f t="shared" si="35"/>
        <v>32.459234701888448</v>
      </c>
      <c r="V129" s="1"/>
      <c r="W129" s="1"/>
      <c r="X129" s="1"/>
    </row>
    <row r="130" spans="2:24" ht="18" customHeight="1">
      <c r="B130" s="18" t="s">
        <v>159</v>
      </c>
      <c r="C130" s="244" t="s">
        <v>103</v>
      </c>
      <c r="D130" s="244" t="s">
        <v>103</v>
      </c>
      <c r="E130" s="244" t="s">
        <v>103</v>
      </c>
      <c r="F130" s="244" t="s">
        <v>103</v>
      </c>
      <c r="G130" s="244" t="s">
        <v>103</v>
      </c>
      <c r="H130" s="20">
        <v>1.9</v>
      </c>
      <c r="I130" s="20">
        <v>4.66</v>
      </c>
      <c r="J130" s="20">
        <v>6.73</v>
      </c>
      <c r="K130" s="20">
        <v>8.52</v>
      </c>
      <c r="L130" s="20">
        <v>10.42</v>
      </c>
      <c r="M130" s="20">
        <v>11.18</v>
      </c>
      <c r="N130" s="20">
        <v>11.67</v>
      </c>
      <c r="O130" s="20">
        <v>12.86</v>
      </c>
      <c r="P130" s="20">
        <v>14.13</v>
      </c>
      <c r="Q130" s="20">
        <v>15.73</v>
      </c>
      <c r="R130" s="20">
        <v>17.420000000000002</v>
      </c>
      <c r="S130" s="20">
        <v>18.82</v>
      </c>
      <c r="T130" s="242">
        <f t="shared" si="34"/>
        <v>20.103443352612619</v>
      </c>
      <c r="U130" s="242">
        <f t="shared" si="35"/>
        <v>19.705872468333666</v>
      </c>
      <c r="V130" s="1"/>
      <c r="W130" s="1"/>
      <c r="X130" s="1"/>
    </row>
    <row r="131" spans="2:24">
      <c r="B131" s="18"/>
      <c r="C131" s="108"/>
      <c r="D131" s="108"/>
      <c r="E131" s="103"/>
      <c r="F131" s="103"/>
      <c r="G131" s="104"/>
      <c r="H131" s="103"/>
      <c r="I131" s="103"/>
      <c r="J131" s="96"/>
      <c r="K131" s="108"/>
      <c r="L131" s="109"/>
      <c r="M131" s="99"/>
      <c r="N131" s="99"/>
      <c r="O131" s="99"/>
      <c r="P131" s="99"/>
      <c r="Q131" s="99"/>
      <c r="R131" s="99"/>
      <c r="S131" s="99"/>
      <c r="T131" s="99"/>
      <c r="U131" s="99"/>
      <c r="V131" s="1"/>
      <c r="W131" s="1"/>
      <c r="X131" s="1"/>
    </row>
    <row r="132" spans="2:24">
      <c r="B132" s="40" t="s">
        <v>104</v>
      </c>
      <c r="C132" s="98">
        <f>SUM(C133:C135)</f>
        <v>9403069</v>
      </c>
      <c r="D132" s="98">
        <f t="shared" ref="D132:U132" si="36">SUM(D133:D135)</f>
        <v>10017487</v>
      </c>
      <c r="E132" s="98">
        <f t="shared" si="36"/>
        <v>10241301</v>
      </c>
      <c r="F132" s="98">
        <f t="shared" si="36"/>
        <v>10404919</v>
      </c>
      <c r="G132" s="98">
        <f t="shared" si="36"/>
        <v>11164770</v>
      </c>
      <c r="H132" s="98">
        <f t="shared" si="36"/>
        <v>11695228</v>
      </c>
      <c r="I132" s="98">
        <f t="shared" si="36"/>
        <v>11895675</v>
      </c>
      <c r="J132" s="98">
        <f t="shared" si="36"/>
        <v>11657266</v>
      </c>
      <c r="K132" s="98">
        <f t="shared" si="36"/>
        <v>11670482</v>
      </c>
      <c r="L132" s="98">
        <f t="shared" si="36"/>
        <v>11964241</v>
      </c>
      <c r="M132" s="98">
        <f t="shared" si="36"/>
        <v>11916432</v>
      </c>
      <c r="N132" s="98">
        <f t="shared" si="36"/>
        <v>11711382</v>
      </c>
      <c r="O132" s="98">
        <f t="shared" si="36"/>
        <v>11812890</v>
      </c>
      <c r="P132" s="98">
        <f t="shared" si="36"/>
        <v>12006290</v>
      </c>
      <c r="Q132" s="98">
        <f t="shared" si="36"/>
        <v>11906325</v>
      </c>
      <c r="R132" s="98">
        <f t="shared" si="36"/>
        <v>11897775</v>
      </c>
      <c r="S132" s="98">
        <f t="shared" si="36"/>
        <v>11597633</v>
      </c>
      <c r="T132" s="98">
        <f t="shared" si="36"/>
        <v>11549703</v>
      </c>
      <c r="U132" s="98">
        <f t="shared" si="36"/>
        <v>11247434</v>
      </c>
      <c r="V132" s="1"/>
      <c r="W132" s="1"/>
      <c r="X132" s="1"/>
    </row>
    <row r="133" spans="2:24">
      <c r="B133" s="18" t="s">
        <v>105</v>
      </c>
      <c r="C133" s="107">
        <v>8847810</v>
      </c>
      <c r="D133" s="107">
        <v>9546159</v>
      </c>
      <c r="E133" s="107">
        <v>9794752</v>
      </c>
      <c r="F133" s="107">
        <v>9856895</v>
      </c>
      <c r="G133" s="107">
        <v>10593397</v>
      </c>
      <c r="H133" s="107">
        <v>11142607</v>
      </c>
      <c r="I133" s="107">
        <v>11430768</v>
      </c>
      <c r="J133" s="107">
        <v>11250879</v>
      </c>
      <c r="K133" s="107">
        <v>11338074</v>
      </c>
      <c r="L133" s="107">
        <v>11661702</v>
      </c>
      <c r="M133" s="107">
        <v>11610375</v>
      </c>
      <c r="N133" s="107">
        <v>11446195</v>
      </c>
      <c r="O133" s="107">
        <v>11560453</v>
      </c>
      <c r="P133" s="107">
        <v>11754595</v>
      </c>
      <c r="Q133" s="107">
        <v>11658112</v>
      </c>
      <c r="R133" s="107">
        <v>11630709</v>
      </c>
      <c r="S133" s="107">
        <v>11354193</v>
      </c>
      <c r="T133" s="107">
        <v>11320352</v>
      </c>
      <c r="U133" s="107">
        <v>11024678</v>
      </c>
      <c r="V133" s="1"/>
      <c r="W133" s="1"/>
      <c r="X133" s="1"/>
    </row>
    <row r="134" spans="2:24">
      <c r="B134" s="18" t="s">
        <v>177</v>
      </c>
      <c r="C134" s="107">
        <v>166005</v>
      </c>
      <c r="D134" s="107">
        <v>131043</v>
      </c>
      <c r="E134" s="107">
        <v>143869</v>
      </c>
      <c r="F134" s="107">
        <v>164257</v>
      </c>
      <c r="G134" s="107">
        <v>191888</v>
      </c>
      <c r="H134" s="107">
        <v>215420</v>
      </c>
      <c r="I134" s="107">
        <v>195589</v>
      </c>
      <c r="J134" s="107">
        <v>164337</v>
      </c>
      <c r="K134" s="107">
        <v>158932</v>
      </c>
      <c r="L134" s="107">
        <v>147555</v>
      </c>
      <c r="M134" s="107">
        <v>138424</v>
      </c>
      <c r="N134" s="107">
        <v>135630</v>
      </c>
      <c r="O134" s="107">
        <v>122487</v>
      </c>
      <c r="P134" s="107">
        <v>118441</v>
      </c>
      <c r="Q134" s="107">
        <v>105148</v>
      </c>
      <c r="R134" s="107">
        <v>122989</v>
      </c>
      <c r="S134" s="107">
        <v>117716</v>
      </c>
      <c r="T134" s="107">
        <v>105888</v>
      </c>
      <c r="U134" s="107">
        <v>94853</v>
      </c>
      <c r="V134" s="1"/>
      <c r="W134" s="1"/>
      <c r="X134" s="1"/>
    </row>
    <row r="135" spans="2:24">
      <c r="B135" s="18" t="s">
        <v>179</v>
      </c>
      <c r="C135" s="107">
        <v>389254</v>
      </c>
      <c r="D135" s="107">
        <v>340285</v>
      </c>
      <c r="E135" s="107">
        <v>302680</v>
      </c>
      <c r="F135" s="107">
        <v>383767</v>
      </c>
      <c r="G135" s="107">
        <v>379485</v>
      </c>
      <c r="H135" s="107">
        <v>337201</v>
      </c>
      <c r="I135" s="107">
        <v>269318</v>
      </c>
      <c r="J135" s="107">
        <v>242050</v>
      </c>
      <c r="K135" s="107">
        <v>173476</v>
      </c>
      <c r="L135" s="107">
        <v>154984</v>
      </c>
      <c r="M135" s="107">
        <v>167633</v>
      </c>
      <c r="N135" s="107">
        <v>129557</v>
      </c>
      <c r="O135" s="107">
        <v>129950</v>
      </c>
      <c r="P135" s="107">
        <v>133254</v>
      </c>
      <c r="Q135" s="107">
        <v>143065</v>
      </c>
      <c r="R135" s="107">
        <v>144077</v>
      </c>
      <c r="S135" s="107">
        <v>125724</v>
      </c>
      <c r="T135" s="107">
        <v>123463</v>
      </c>
      <c r="U135" s="107">
        <v>127903</v>
      </c>
      <c r="V135" s="1"/>
      <c r="W135" s="1"/>
      <c r="X135" s="1"/>
    </row>
    <row r="136" spans="2:24">
      <c r="B136" s="18"/>
      <c r="C136" s="99"/>
      <c r="D136" s="99"/>
      <c r="E136" s="99"/>
      <c r="F136" s="99"/>
      <c r="G136" s="100"/>
      <c r="H136" s="99"/>
      <c r="I136" s="99"/>
      <c r="J136" s="99"/>
      <c r="K136" s="99"/>
      <c r="L136" s="99"/>
      <c r="M136" s="99"/>
      <c r="N136" s="99"/>
      <c r="O136" s="99"/>
      <c r="P136" s="99"/>
      <c r="Q136" s="99"/>
      <c r="R136" s="99"/>
      <c r="S136" s="99"/>
      <c r="T136" s="99"/>
      <c r="U136" s="99"/>
      <c r="V136" s="1"/>
      <c r="W136" s="1"/>
      <c r="X136" s="1"/>
    </row>
    <row r="137" spans="2:24" ht="18" customHeight="1">
      <c r="B137" s="40" t="s">
        <v>104</v>
      </c>
      <c r="C137" s="98">
        <f>SUM(C138:C140)</f>
        <v>100</v>
      </c>
      <c r="D137" s="98">
        <f t="shared" ref="D137:U137" si="37">SUM(D138:D140)</f>
        <v>100.00000000000001</v>
      </c>
      <c r="E137" s="98">
        <f t="shared" si="37"/>
        <v>100</v>
      </c>
      <c r="F137" s="98">
        <f t="shared" si="37"/>
        <v>100</v>
      </c>
      <c r="G137" s="98">
        <f t="shared" si="37"/>
        <v>100</v>
      </c>
      <c r="H137" s="98">
        <f t="shared" si="37"/>
        <v>99.99</v>
      </c>
      <c r="I137" s="98">
        <f t="shared" si="37"/>
        <v>99.990000000000009</v>
      </c>
      <c r="J137" s="98">
        <f t="shared" si="37"/>
        <v>100</v>
      </c>
      <c r="K137" s="98">
        <f t="shared" si="37"/>
        <v>100</v>
      </c>
      <c r="L137" s="98">
        <f t="shared" si="37"/>
        <v>100</v>
      </c>
      <c r="M137" s="98">
        <f t="shared" si="37"/>
        <v>100</v>
      </c>
      <c r="N137" s="98">
        <f t="shared" si="37"/>
        <v>100.00999999999999</v>
      </c>
      <c r="O137" s="98">
        <f t="shared" si="37"/>
        <v>100</v>
      </c>
      <c r="P137" s="98">
        <f t="shared" si="37"/>
        <v>100</v>
      </c>
      <c r="Q137" s="98">
        <f t="shared" si="37"/>
        <v>100</v>
      </c>
      <c r="R137" s="98">
        <f t="shared" si="37"/>
        <v>100</v>
      </c>
      <c r="S137" s="98">
        <f t="shared" si="37"/>
        <v>100</v>
      </c>
      <c r="T137" s="98">
        <f t="shared" si="37"/>
        <v>100</v>
      </c>
      <c r="U137" s="98">
        <f t="shared" si="37"/>
        <v>99.999999999999986</v>
      </c>
      <c r="V137" s="1"/>
      <c r="W137" s="1"/>
      <c r="X137" s="1"/>
    </row>
    <row r="138" spans="2:24" ht="18" customHeight="1">
      <c r="B138" s="18" t="s">
        <v>105</v>
      </c>
      <c r="C138" s="20">
        <v>94.09</v>
      </c>
      <c r="D138" s="20">
        <v>95.29</v>
      </c>
      <c r="E138" s="20">
        <v>95.64</v>
      </c>
      <c r="F138" s="20">
        <v>94.73</v>
      </c>
      <c r="G138" s="42">
        <v>94.88</v>
      </c>
      <c r="H138" s="20">
        <v>95.27</v>
      </c>
      <c r="I138" s="20">
        <v>96.09</v>
      </c>
      <c r="J138" s="20">
        <v>96.51</v>
      </c>
      <c r="K138" s="20">
        <v>97.15</v>
      </c>
      <c r="L138" s="20">
        <v>97.47</v>
      </c>
      <c r="M138" s="20">
        <v>97.43</v>
      </c>
      <c r="N138" s="20">
        <v>97.74</v>
      </c>
      <c r="O138" s="20">
        <v>97.86</v>
      </c>
      <c r="P138" s="20">
        <v>97.9</v>
      </c>
      <c r="Q138" s="20">
        <v>97.92</v>
      </c>
      <c r="R138" s="20">
        <v>97.76</v>
      </c>
      <c r="S138" s="20">
        <v>97.9</v>
      </c>
      <c r="T138" s="242">
        <f>(T133/$T$132)*100</f>
        <v>98.014225993516888</v>
      </c>
      <c r="U138" s="242">
        <f>(U133/$U$132)*100</f>
        <v>98.019494935467051</v>
      </c>
      <c r="V138" s="1"/>
      <c r="W138" s="1"/>
      <c r="X138" s="1"/>
    </row>
    <row r="139" spans="2:24" ht="18" customHeight="1">
      <c r="B139" s="18" t="s">
        <v>177</v>
      </c>
      <c r="C139" s="20">
        <v>1.77</v>
      </c>
      <c r="D139" s="20">
        <v>1.31</v>
      </c>
      <c r="E139" s="20">
        <v>1.4</v>
      </c>
      <c r="F139" s="20">
        <v>1.58</v>
      </c>
      <c r="G139" s="42">
        <v>1.72</v>
      </c>
      <c r="H139" s="20">
        <v>1.84</v>
      </c>
      <c r="I139" s="20">
        <v>1.64</v>
      </c>
      <c r="J139" s="20">
        <v>1.41</v>
      </c>
      <c r="K139" s="20">
        <v>1.36</v>
      </c>
      <c r="L139" s="20">
        <v>1.23</v>
      </c>
      <c r="M139" s="20">
        <v>1.1599999999999999</v>
      </c>
      <c r="N139" s="20">
        <v>1.1599999999999999</v>
      </c>
      <c r="O139" s="20">
        <v>1.04</v>
      </c>
      <c r="P139" s="20">
        <v>0.99</v>
      </c>
      <c r="Q139" s="20">
        <v>0.88</v>
      </c>
      <c r="R139" s="20">
        <v>1.03</v>
      </c>
      <c r="S139" s="20">
        <v>1.02</v>
      </c>
      <c r="T139" s="242">
        <f t="shared" ref="T139:T140" si="38">(T134/$T$132)*100</f>
        <v>0.9168027957082534</v>
      </c>
      <c r="U139" s="242">
        <f>(U134/$U$132)*100</f>
        <v>0.84333013201055451</v>
      </c>
      <c r="V139" s="1"/>
      <c r="W139" s="1"/>
      <c r="X139" s="1"/>
    </row>
    <row r="140" spans="2:24" ht="18" customHeight="1">
      <c r="B140" s="18" t="s">
        <v>179</v>
      </c>
      <c r="C140" s="20">
        <v>4.1399999999999997</v>
      </c>
      <c r="D140" s="20">
        <v>3.4</v>
      </c>
      <c r="E140" s="20">
        <v>2.96</v>
      </c>
      <c r="F140" s="20">
        <v>3.69</v>
      </c>
      <c r="G140" s="42">
        <v>3.4</v>
      </c>
      <c r="H140" s="20">
        <v>2.88</v>
      </c>
      <c r="I140" s="20">
        <v>2.2599999999999998</v>
      </c>
      <c r="J140" s="20">
        <v>2.08</v>
      </c>
      <c r="K140" s="20">
        <v>1.49</v>
      </c>
      <c r="L140" s="20">
        <v>1.3</v>
      </c>
      <c r="M140" s="20">
        <v>1.41</v>
      </c>
      <c r="N140" s="20">
        <v>1.1100000000000001</v>
      </c>
      <c r="O140" s="20">
        <v>1.1000000000000001</v>
      </c>
      <c r="P140" s="20">
        <v>1.1100000000000001</v>
      </c>
      <c r="Q140" s="20">
        <v>1.2</v>
      </c>
      <c r="R140" s="20">
        <v>1.21</v>
      </c>
      <c r="S140" s="20">
        <v>1.08</v>
      </c>
      <c r="T140" s="242">
        <f t="shared" si="38"/>
        <v>1.068971210774857</v>
      </c>
      <c r="U140" s="242">
        <f>(U135/$U$132)*100</f>
        <v>1.137174932522387</v>
      </c>
      <c r="V140" s="47"/>
      <c r="W140" s="47"/>
      <c r="X140" s="25"/>
    </row>
    <row r="141" spans="2:24" ht="18" customHeight="1">
      <c r="B141" s="18"/>
      <c r="C141" s="99"/>
      <c r="D141" s="99"/>
      <c r="E141" s="99"/>
      <c r="F141" s="99"/>
      <c r="G141" s="100"/>
      <c r="H141" s="99"/>
      <c r="I141" s="99"/>
      <c r="J141" s="99"/>
      <c r="K141" s="99"/>
      <c r="L141" s="99"/>
      <c r="M141" s="99"/>
      <c r="N141" s="99"/>
      <c r="O141" s="99"/>
      <c r="P141" s="99"/>
      <c r="Q141" s="99"/>
      <c r="R141" s="99"/>
      <c r="S141" s="99"/>
      <c r="T141" s="99"/>
      <c r="U141" s="99"/>
      <c r="V141" s="47"/>
      <c r="W141" s="47"/>
      <c r="X141" s="25"/>
    </row>
    <row r="142" spans="2:24" ht="18" customHeight="1">
      <c r="B142" s="40" t="s">
        <v>181</v>
      </c>
      <c r="C142" s="98">
        <f>C143+C144</f>
        <v>9403069</v>
      </c>
      <c r="D142" s="98">
        <f t="shared" ref="D142:Q142" si="39">D143+D144</f>
        <v>10017487</v>
      </c>
      <c r="E142" s="98">
        <f t="shared" si="39"/>
        <v>10241301</v>
      </c>
      <c r="F142" s="98">
        <f t="shared" si="39"/>
        <v>10404919</v>
      </c>
      <c r="G142" s="98">
        <f t="shared" si="39"/>
        <v>11164770</v>
      </c>
      <c r="H142" s="98">
        <f t="shared" si="39"/>
        <v>11695228</v>
      </c>
      <c r="I142" s="98">
        <f t="shared" si="39"/>
        <v>11895675</v>
      </c>
      <c r="J142" s="98">
        <f t="shared" si="39"/>
        <v>11657266</v>
      </c>
      <c r="K142" s="98">
        <f t="shared" si="39"/>
        <v>11670482</v>
      </c>
      <c r="L142" s="98">
        <f t="shared" si="39"/>
        <v>11964241</v>
      </c>
      <c r="M142" s="98">
        <f t="shared" si="39"/>
        <v>11916432</v>
      </c>
      <c r="N142" s="98">
        <f t="shared" si="39"/>
        <v>11711382</v>
      </c>
      <c r="O142" s="98">
        <f t="shared" si="39"/>
        <v>11812890</v>
      </c>
      <c r="P142" s="98">
        <f t="shared" si="39"/>
        <v>12006290</v>
      </c>
      <c r="Q142" s="98">
        <f t="shared" si="39"/>
        <v>11906325</v>
      </c>
      <c r="R142" s="98">
        <f>R143+R144</f>
        <v>11897775</v>
      </c>
      <c r="S142" s="98">
        <f>S143+S144</f>
        <v>11597633</v>
      </c>
      <c r="T142" s="98">
        <f t="shared" ref="T142:U142" si="40">T143+T144</f>
        <v>11549703</v>
      </c>
      <c r="U142" s="98">
        <f t="shared" si="40"/>
        <v>11247434</v>
      </c>
      <c r="V142" s="47"/>
      <c r="W142" s="47"/>
      <c r="X142" s="25"/>
    </row>
    <row r="143" spans="2:24" ht="18" customHeight="1">
      <c r="B143" s="18" t="s">
        <v>106</v>
      </c>
      <c r="C143" s="107">
        <v>2263284</v>
      </c>
      <c r="D143" s="107">
        <v>2526970</v>
      </c>
      <c r="E143" s="107">
        <v>2556167</v>
      </c>
      <c r="F143" s="107">
        <v>2651313</v>
      </c>
      <c r="G143" s="107">
        <v>2891845</v>
      </c>
      <c r="H143" s="107">
        <v>2919272</v>
      </c>
      <c r="I143" s="107">
        <v>2821461</v>
      </c>
      <c r="J143" s="107">
        <v>2897293</v>
      </c>
      <c r="K143" s="107">
        <v>3197890</v>
      </c>
      <c r="L143" s="107">
        <v>3455978</v>
      </c>
      <c r="M143" s="107">
        <v>3580918</v>
      </c>
      <c r="N143" s="107">
        <v>3370671</v>
      </c>
      <c r="O143" s="107">
        <v>3227061</v>
      </c>
      <c r="P143" s="107">
        <v>3219095</v>
      </c>
      <c r="Q143" s="107">
        <v>2880690</v>
      </c>
      <c r="R143" s="107">
        <v>2617881</v>
      </c>
      <c r="S143" s="107">
        <v>2327124</v>
      </c>
      <c r="T143" s="107">
        <v>2276865</v>
      </c>
      <c r="U143" s="107">
        <v>1947464</v>
      </c>
      <c r="V143" s="47"/>
      <c r="W143" s="47"/>
      <c r="X143" s="25"/>
    </row>
    <row r="144" spans="2:24" ht="18" customHeight="1">
      <c r="B144" s="18" t="s">
        <v>107</v>
      </c>
      <c r="C144" s="107">
        <v>7139785</v>
      </c>
      <c r="D144" s="107">
        <v>7490517</v>
      </c>
      <c r="E144" s="107">
        <v>7685134</v>
      </c>
      <c r="F144" s="107">
        <v>7753606</v>
      </c>
      <c r="G144" s="107">
        <v>8272925</v>
      </c>
      <c r="H144" s="107">
        <v>8775956</v>
      </c>
      <c r="I144" s="107">
        <v>9074214</v>
      </c>
      <c r="J144" s="107">
        <v>8759973</v>
      </c>
      <c r="K144" s="107">
        <v>8472592</v>
      </c>
      <c r="L144" s="107">
        <v>8508263</v>
      </c>
      <c r="M144" s="107">
        <v>8335514</v>
      </c>
      <c r="N144" s="107">
        <v>8340711</v>
      </c>
      <c r="O144" s="107">
        <v>8585829</v>
      </c>
      <c r="P144" s="107">
        <v>8787195</v>
      </c>
      <c r="Q144" s="107">
        <v>9025635</v>
      </c>
      <c r="R144" s="107">
        <v>9279894</v>
      </c>
      <c r="S144" s="107">
        <v>9270509</v>
      </c>
      <c r="T144" s="107">
        <v>9272838</v>
      </c>
      <c r="U144" s="107">
        <v>9299970</v>
      </c>
      <c r="V144" s="47"/>
      <c r="W144" s="47"/>
      <c r="X144" s="25"/>
    </row>
    <row r="145" spans="2:25" ht="18" customHeight="1">
      <c r="B145" s="18"/>
      <c r="C145" s="99"/>
      <c r="D145" s="99"/>
      <c r="E145" s="99"/>
      <c r="F145" s="99"/>
      <c r="G145" s="100"/>
      <c r="H145" s="99"/>
      <c r="I145" s="99"/>
      <c r="J145" s="99"/>
      <c r="K145" s="99"/>
      <c r="L145" s="99"/>
      <c r="M145" s="99"/>
      <c r="N145" s="99"/>
      <c r="O145" s="99"/>
      <c r="P145" s="99"/>
      <c r="Q145" s="99"/>
      <c r="R145" s="99"/>
      <c r="S145" s="99"/>
      <c r="T145" s="99"/>
      <c r="U145" s="99"/>
      <c r="V145" s="47"/>
      <c r="W145" s="47"/>
      <c r="X145" s="25"/>
    </row>
    <row r="146" spans="2:25" ht="18" customHeight="1">
      <c r="B146" s="40" t="s">
        <v>181</v>
      </c>
      <c r="C146" s="98">
        <f>C147+C148</f>
        <v>100</v>
      </c>
      <c r="D146" s="98">
        <f t="shared" ref="D146:U146" si="41">D147+D148</f>
        <v>100</v>
      </c>
      <c r="E146" s="98">
        <f t="shared" si="41"/>
        <v>100</v>
      </c>
      <c r="F146" s="98">
        <f t="shared" si="41"/>
        <v>100</v>
      </c>
      <c r="G146" s="98">
        <f t="shared" si="41"/>
        <v>100</v>
      </c>
      <c r="H146" s="98">
        <f t="shared" si="41"/>
        <v>100</v>
      </c>
      <c r="I146" s="98">
        <f t="shared" si="41"/>
        <v>100</v>
      </c>
      <c r="J146" s="98">
        <f t="shared" si="41"/>
        <v>100</v>
      </c>
      <c r="K146" s="98">
        <f t="shared" si="41"/>
        <v>100</v>
      </c>
      <c r="L146" s="98">
        <f t="shared" si="41"/>
        <v>100</v>
      </c>
      <c r="M146" s="98">
        <f t="shared" si="41"/>
        <v>100</v>
      </c>
      <c r="N146" s="98">
        <f t="shared" si="41"/>
        <v>100</v>
      </c>
      <c r="O146" s="98">
        <f t="shared" si="41"/>
        <v>100</v>
      </c>
      <c r="P146" s="98">
        <f t="shared" si="41"/>
        <v>100</v>
      </c>
      <c r="Q146" s="98">
        <f t="shared" si="41"/>
        <v>100</v>
      </c>
      <c r="R146" s="98">
        <f t="shared" si="41"/>
        <v>100</v>
      </c>
      <c r="S146" s="98">
        <f t="shared" si="41"/>
        <v>100</v>
      </c>
      <c r="T146" s="98">
        <f t="shared" si="41"/>
        <v>100</v>
      </c>
      <c r="U146" s="98">
        <f t="shared" si="41"/>
        <v>100</v>
      </c>
      <c r="V146" s="47"/>
      <c r="W146" s="47"/>
      <c r="X146" s="25"/>
    </row>
    <row r="147" spans="2:25" ht="18" customHeight="1">
      <c r="B147" s="18" t="s">
        <v>106</v>
      </c>
      <c r="C147" s="20">
        <v>24.07</v>
      </c>
      <c r="D147" s="20">
        <v>25.23</v>
      </c>
      <c r="E147" s="20">
        <v>24.96</v>
      </c>
      <c r="F147" s="20">
        <v>25.48</v>
      </c>
      <c r="G147" s="42">
        <v>25.9</v>
      </c>
      <c r="H147" s="20">
        <v>24.96</v>
      </c>
      <c r="I147" s="20">
        <v>23.72</v>
      </c>
      <c r="J147" s="20">
        <v>24.85</v>
      </c>
      <c r="K147" s="20">
        <v>27.4</v>
      </c>
      <c r="L147" s="20">
        <v>28.89</v>
      </c>
      <c r="M147" s="20">
        <v>30.05</v>
      </c>
      <c r="N147" s="20">
        <v>28.78</v>
      </c>
      <c r="O147" s="20">
        <v>27.32</v>
      </c>
      <c r="P147" s="20">
        <v>26.81</v>
      </c>
      <c r="Q147" s="20">
        <v>24.19</v>
      </c>
      <c r="R147" s="245">
        <v>22</v>
      </c>
      <c r="S147" s="245">
        <v>20.07</v>
      </c>
      <c r="T147" s="246">
        <f>(T143/$T$142)*100</f>
        <v>19.713623804871865</v>
      </c>
      <c r="U147" s="246">
        <f>(U143/$U$142)*100</f>
        <v>17.314740411012856</v>
      </c>
      <c r="V147" s="47"/>
      <c r="W147" s="47"/>
      <c r="X147" s="25"/>
    </row>
    <row r="148" spans="2:25">
      <c r="B148" s="18" t="s">
        <v>107</v>
      </c>
      <c r="C148" s="20">
        <v>75.930000000000007</v>
      </c>
      <c r="D148" s="20">
        <v>74.77</v>
      </c>
      <c r="E148" s="20">
        <v>75.040000000000006</v>
      </c>
      <c r="F148" s="20">
        <v>74.52</v>
      </c>
      <c r="G148" s="42">
        <v>74.099999999999994</v>
      </c>
      <c r="H148" s="20">
        <v>75.040000000000006</v>
      </c>
      <c r="I148" s="20">
        <v>76.28</v>
      </c>
      <c r="J148" s="20">
        <v>75.150000000000006</v>
      </c>
      <c r="K148" s="20">
        <v>72.599999999999994</v>
      </c>
      <c r="L148" s="20">
        <v>71.11</v>
      </c>
      <c r="M148" s="20">
        <v>69.95</v>
      </c>
      <c r="N148" s="20">
        <v>71.22</v>
      </c>
      <c r="O148" s="20">
        <v>72.680000000000007</v>
      </c>
      <c r="P148" s="20">
        <v>73.19</v>
      </c>
      <c r="Q148" s="20">
        <v>75.81</v>
      </c>
      <c r="R148" s="245">
        <v>78</v>
      </c>
      <c r="S148" s="245">
        <v>79.930000000000007</v>
      </c>
      <c r="T148" s="246">
        <f>(T144/$T$142)*100</f>
        <v>80.286376195128142</v>
      </c>
      <c r="U148" s="246">
        <f>(U144/$U$142)*100</f>
        <v>82.685259588987137</v>
      </c>
      <c r="V148" s="47"/>
      <c r="W148" s="47"/>
      <c r="X148" s="25"/>
    </row>
    <row r="149" spans="2:25" ht="3.75" customHeight="1">
      <c r="B149" s="48"/>
      <c r="C149" s="49"/>
      <c r="D149" s="49"/>
      <c r="E149" s="49"/>
      <c r="F149" s="49"/>
      <c r="G149" s="50"/>
      <c r="H149" s="49"/>
      <c r="I149" s="49"/>
      <c r="J149" s="49"/>
      <c r="K149" s="49"/>
      <c r="L149" s="49"/>
      <c r="M149" s="49"/>
      <c r="N149" s="49"/>
      <c r="O149" s="49"/>
      <c r="P149" s="49"/>
      <c r="Q149" s="49"/>
      <c r="R149" s="51"/>
      <c r="S149" s="51"/>
      <c r="T149" s="51"/>
      <c r="U149" s="51"/>
      <c r="V149" s="47"/>
      <c r="W149" s="47"/>
      <c r="X149" s="25"/>
    </row>
    <row r="150" spans="2:25" ht="2.25" customHeight="1">
      <c r="B150" s="18"/>
      <c r="C150" s="20"/>
      <c r="D150" s="20"/>
      <c r="E150" s="20"/>
      <c r="F150" s="20"/>
      <c r="G150" s="42"/>
      <c r="H150" s="20"/>
      <c r="I150" s="20"/>
      <c r="J150" s="20"/>
      <c r="K150" s="20"/>
      <c r="L150" s="20"/>
      <c r="M150" s="20"/>
      <c r="N150" s="20"/>
      <c r="O150" s="20"/>
      <c r="P150" s="20"/>
      <c r="Q150" s="20"/>
      <c r="R150" s="52"/>
      <c r="S150" s="47"/>
      <c r="T150" s="47"/>
      <c r="U150" s="47"/>
      <c r="V150" s="47"/>
      <c r="W150" s="47"/>
      <c r="X150" s="25"/>
    </row>
    <row r="151" spans="2:25" ht="18" customHeight="1">
      <c r="B151" s="226" t="s">
        <v>162</v>
      </c>
      <c r="C151" s="52"/>
      <c r="D151" s="52"/>
      <c r="E151" s="52"/>
      <c r="F151" s="52"/>
      <c r="G151" s="53"/>
      <c r="H151" s="52"/>
      <c r="I151" s="52"/>
      <c r="J151" s="52"/>
      <c r="K151" s="52"/>
      <c r="L151" s="52"/>
      <c r="M151" s="52"/>
      <c r="N151" s="52"/>
      <c r="O151" s="52"/>
      <c r="P151" s="52"/>
      <c r="Q151" s="52"/>
      <c r="R151" s="52"/>
      <c r="S151" s="47"/>
      <c r="T151" s="47"/>
      <c r="U151" s="47"/>
      <c r="V151" s="47"/>
      <c r="W151" s="47"/>
      <c r="X151" s="54"/>
      <c r="Y151" s="55"/>
    </row>
    <row r="152" spans="2:25" ht="18" customHeight="1">
      <c r="B152" s="259" t="s">
        <v>207</v>
      </c>
      <c r="C152" s="52"/>
      <c r="D152" s="52"/>
      <c r="E152" s="52"/>
      <c r="F152" s="52"/>
      <c r="G152" s="53"/>
      <c r="H152" s="52"/>
      <c r="I152" s="52"/>
      <c r="J152" s="52"/>
      <c r="K152" s="52"/>
      <c r="L152" s="52"/>
      <c r="M152" s="52"/>
      <c r="N152" s="52"/>
      <c r="O152" s="52"/>
      <c r="P152" s="52"/>
      <c r="Q152" s="52"/>
      <c r="R152" s="52"/>
      <c r="S152" s="228"/>
      <c r="T152" s="228"/>
      <c r="U152" s="228"/>
      <c r="V152" s="228"/>
      <c r="W152" s="228"/>
      <c r="X152" s="54"/>
      <c r="Y152" s="55"/>
    </row>
    <row r="153" spans="2:25" ht="17.25" customHeight="1">
      <c r="B153" s="226" t="s">
        <v>164</v>
      </c>
      <c r="C153" s="52"/>
      <c r="D153" s="52"/>
      <c r="E153" s="52"/>
      <c r="F153" s="52"/>
      <c r="G153" s="53"/>
      <c r="H153" s="52"/>
      <c r="I153" s="52"/>
      <c r="J153" s="52"/>
      <c r="K153" s="52"/>
      <c r="L153" s="52"/>
      <c r="M153" s="52"/>
      <c r="N153" s="52"/>
      <c r="O153" s="52"/>
      <c r="P153" s="52"/>
      <c r="Q153" s="52"/>
      <c r="R153" s="52"/>
      <c r="S153" s="47"/>
      <c r="T153" s="47"/>
      <c r="U153" s="47"/>
      <c r="V153" s="47"/>
      <c r="W153" s="47"/>
      <c r="X153" s="54"/>
      <c r="Y153" s="25"/>
    </row>
    <row r="154" spans="2:25" ht="18" customHeight="1">
      <c r="B154" s="226" t="s">
        <v>172</v>
      </c>
      <c r="C154" s="52"/>
      <c r="D154" s="52"/>
      <c r="E154" s="52"/>
      <c r="F154" s="52"/>
      <c r="G154" s="53"/>
      <c r="H154" s="52"/>
      <c r="I154" s="52"/>
      <c r="J154" s="52"/>
      <c r="K154" s="52"/>
      <c r="L154" s="52"/>
      <c r="M154" s="52"/>
      <c r="N154" s="52"/>
      <c r="O154" s="52"/>
      <c r="P154" s="52"/>
      <c r="Q154" s="52"/>
      <c r="R154" s="52"/>
      <c r="S154" s="47"/>
      <c r="T154" s="47"/>
      <c r="U154" s="47"/>
      <c r="V154" s="47"/>
      <c r="W154" s="47"/>
      <c r="X154" s="54"/>
      <c r="Y154" s="25"/>
    </row>
    <row r="155" spans="2:25" ht="18" customHeight="1">
      <c r="B155" s="226" t="s">
        <v>173</v>
      </c>
      <c r="C155" s="52"/>
      <c r="D155" s="52"/>
      <c r="E155" s="52"/>
      <c r="F155" s="52"/>
      <c r="G155" s="53"/>
      <c r="H155" s="52"/>
      <c r="I155" s="52"/>
      <c r="J155" s="52"/>
      <c r="K155" s="52"/>
      <c r="L155" s="52"/>
      <c r="M155" s="52"/>
      <c r="N155" s="52"/>
      <c r="O155" s="52"/>
      <c r="P155" s="52"/>
      <c r="Q155" s="52"/>
      <c r="R155" s="52"/>
      <c r="S155" s="47"/>
      <c r="T155" s="47"/>
      <c r="U155" s="47"/>
      <c r="V155" s="47"/>
      <c r="W155" s="47"/>
      <c r="X155" s="54"/>
      <c r="Y155" s="2"/>
    </row>
    <row r="156" spans="2:25" ht="18" customHeight="1">
      <c r="B156" s="226" t="s">
        <v>174</v>
      </c>
      <c r="C156" s="52"/>
      <c r="D156" s="52"/>
      <c r="E156" s="52"/>
      <c r="F156" s="52"/>
      <c r="G156" s="53"/>
      <c r="H156" s="52"/>
      <c r="I156" s="52"/>
      <c r="J156" s="52"/>
      <c r="K156" s="52"/>
      <c r="L156" s="52"/>
      <c r="M156" s="52"/>
      <c r="N156" s="52"/>
      <c r="O156" s="52"/>
      <c r="P156" s="52"/>
      <c r="Q156" s="52"/>
      <c r="R156" s="52"/>
      <c r="S156" s="47"/>
      <c r="T156" s="47"/>
      <c r="U156" s="47"/>
      <c r="V156" s="47"/>
      <c r="W156" s="47"/>
      <c r="X156" s="54"/>
      <c r="Y156" s="56"/>
    </row>
    <row r="157" spans="2:25" ht="18" customHeight="1">
      <c r="B157" s="226" t="s">
        <v>175</v>
      </c>
      <c r="C157" s="52"/>
      <c r="D157" s="52"/>
      <c r="E157" s="52"/>
      <c r="F157" s="52"/>
      <c r="G157" s="53"/>
      <c r="H157" s="52"/>
      <c r="I157" s="52"/>
      <c r="J157" s="52"/>
      <c r="K157" s="52"/>
      <c r="L157" s="52"/>
      <c r="M157" s="52"/>
      <c r="N157" s="52"/>
      <c r="O157" s="52"/>
      <c r="P157" s="52"/>
      <c r="Q157" s="52"/>
      <c r="R157" s="52"/>
      <c r="S157" s="47"/>
      <c r="T157" s="47"/>
      <c r="U157" s="47"/>
      <c r="V157" s="47"/>
      <c r="W157" s="47"/>
      <c r="X157" s="54"/>
      <c r="Y157" s="56"/>
    </row>
    <row r="158" spans="2:25" ht="18" customHeight="1">
      <c r="B158" s="226" t="s">
        <v>176</v>
      </c>
      <c r="C158" s="52"/>
      <c r="D158" s="52"/>
      <c r="E158" s="52"/>
      <c r="F158" s="52"/>
      <c r="G158" s="53"/>
      <c r="H158" s="52"/>
      <c r="I158" s="52"/>
      <c r="J158" s="52"/>
      <c r="K158" s="52"/>
      <c r="L158" s="52"/>
      <c r="M158" s="52"/>
      <c r="N158" s="52"/>
      <c r="O158" s="52"/>
      <c r="P158" s="52"/>
      <c r="Q158" s="52"/>
      <c r="R158" s="52"/>
      <c r="S158" s="47"/>
      <c r="T158" s="47"/>
      <c r="U158" s="47"/>
      <c r="V158" s="47"/>
      <c r="W158" s="47"/>
      <c r="X158" s="57"/>
      <c r="Y158" s="56"/>
    </row>
    <row r="159" spans="2:25" ht="18" customHeight="1">
      <c r="B159" s="226" t="s">
        <v>178</v>
      </c>
      <c r="C159" s="52"/>
      <c r="D159" s="52"/>
      <c r="E159" s="52"/>
      <c r="F159" s="52"/>
      <c r="G159" s="53"/>
      <c r="H159" s="52"/>
      <c r="I159" s="52"/>
      <c r="J159" s="52"/>
      <c r="K159" s="52"/>
      <c r="L159" s="52"/>
      <c r="M159" s="52"/>
      <c r="N159" s="52"/>
      <c r="O159" s="52"/>
      <c r="P159" s="52"/>
      <c r="Q159" s="52"/>
      <c r="Y159" s="15"/>
    </row>
    <row r="160" spans="2:25">
      <c r="B160" s="226" t="s">
        <v>180</v>
      </c>
      <c r="C160" s="52"/>
      <c r="D160" s="52"/>
      <c r="E160" s="52"/>
      <c r="F160" s="52"/>
      <c r="G160" s="53"/>
      <c r="H160" s="52"/>
      <c r="I160" s="52"/>
      <c r="J160" s="52"/>
      <c r="K160" s="52"/>
      <c r="L160" s="52"/>
      <c r="M160" s="52"/>
      <c r="N160" s="52"/>
      <c r="O160" s="52"/>
      <c r="P160" s="52"/>
      <c r="Q160" s="52"/>
    </row>
    <row r="161" spans="2:24">
      <c r="B161" s="279" t="s">
        <v>206</v>
      </c>
      <c r="C161" s="58"/>
      <c r="D161" s="58"/>
      <c r="E161" s="58"/>
      <c r="F161" s="58"/>
      <c r="G161" s="58"/>
      <c r="H161" s="58"/>
      <c r="I161" s="58"/>
      <c r="J161" s="58"/>
      <c r="K161" s="58"/>
      <c r="L161" s="58"/>
      <c r="M161" s="58"/>
      <c r="N161" s="58"/>
      <c r="O161" s="52"/>
      <c r="P161" s="52"/>
      <c r="Q161" s="52"/>
    </row>
    <row r="162" spans="2:24">
      <c r="B162" s="226" t="s">
        <v>189</v>
      </c>
      <c r="C162" s="52"/>
      <c r="D162" s="52"/>
      <c r="E162" s="52"/>
      <c r="F162" s="52"/>
      <c r="G162" s="53"/>
      <c r="H162" s="52"/>
      <c r="I162" s="52"/>
      <c r="J162" s="52"/>
      <c r="K162" s="52"/>
      <c r="L162" s="52"/>
      <c r="M162" s="52"/>
      <c r="N162" s="52"/>
    </row>
    <row r="163" spans="2:24" ht="44.25" customHeight="1">
      <c r="B163" s="227"/>
      <c r="C163" s="59"/>
      <c r="D163" s="59"/>
      <c r="E163" s="59"/>
      <c r="F163" s="59"/>
      <c r="G163" s="59"/>
      <c r="H163" s="59"/>
      <c r="I163" s="59"/>
      <c r="J163" s="59"/>
      <c r="K163" s="59"/>
      <c r="L163" s="59"/>
      <c r="M163" s="59"/>
      <c r="N163" s="59"/>
      <c r="O163" s="59"/>
      <c r="P163" s="59"/>
      <c r="Q163" s="59"/>
      <c r="R163" s="59"/>
      <c r="S163" s="59"/>
      <c r="T163" s="59"/>
      <c r="U163" s="59"/>
      <c r="V163" s="59"/>
      <c r="W163" s="59"/>
      <c r="X163" s="59"/>
    </row>
    <row r="164" spans="2:24">
      <c r="B164" s="59"/>
      <c r="C164" s="59"/>
      <c r="D164" s="59"/>
      <c r="E164" s="59"/>
      <c r="F164" s="59"/>
      <c r="G164" s="59"/>
      <c r="H164" s="59"/>
      <c r="I164" s="59"/>
      <c r="J164" s="59"/>
      <c r="K164" s="59"/>
      <c r="L164" s="59"/>
      <c r="M164" s="59"/>
      <c r="N164" s="59"/>
      <c r="O164" s="59"/>
      <c r="P164" s="59"/>
      <c r="Q164" s="59"/>
      <c r="R164" s="59"/>
      <c r="S164" s="59"/>
      <c r="T164" s="59"/>
      <c r="U164" s="59"/>
      <c r="V164" s="59"/>
      <c r="W164" s="59"/>
      <c r="X164" s="59"/>
    </row>
    <row r="165" spans="2:24">
      <c r="B165" s="59"/>
      <c r="C165" s="59"/>
      <c r="D165" s="59"/>
      <c r="E165" s="59"/>
      <c r="F165" s="59"/>
      <c r="G165" s="59"/>
      <c r="H165" s="59"/>
      <c r="I165" s="59"/>
      <c r="J165" s="59"/>
      <c r="K165" s="59"/>
      <c r="L165" s="59"/>
      <c r="M165" s="59"/>
      <c r="N165" s="59"/>
      <c r="O165" s="59"/>
      <c r="P165" s="59"/>
      <c r="Q165" s="59"/>
      <c r="R165" s="59"/>
      <c r="S165" s="59"/>
      <c r="T165" s="59"/>
      <c r="U165" s="59"/>
      <c r="V165" s="59"/>
      <c r="W165" s="59"/>
      <c r="X165" s="59"/>
    </row>
    <row r="166" spans="2:24">
      <c r="B166" s="59"/>
      <c r="C166" s="59"/>
      <c r="D166" s="59"/>
      <c r="E166" s="59"/>
      <c r="F166" s="59"/>
      <c r="G166" s="59"/>
      <c r="H166" s="59"/>
      <c r="I166" s="59"/>
      <c r="J166" s="59"/>
      <c r="K166" s="59"/>
      <c r="L166" s="59"/>
      <c r="M166" s="59"/>
      <c r="N166" s="59"/>
      <c r="O166" s="59"/>
      <c r="P166" s="59"/>
      <c r="Q166" s="59"/>
      <c r="R166" s="59"/>
      <c r="S166" s="59"/>
      <c r="T166" s="59"/>
      <c r="U166" s="59"/>
      <c r="V166" s="59"/>
      <c r="W166" s="59"/>
      <c r="X166" s="59"/>
    </row>
    <row r="167" spans="2:24">
      <c r="B167" s="59"/>
      <c r="C167" s="59"/>
      <c r="D167" s="59"/>
      <c r="E167" s="59"/>
      <c r="F167" s="59"/>
      <c r="G167" s="59"/>
      <c r="H167" s="59"/>
      <c r="I167" s="59"/>
      <c r="J167" s="59"/>
      <c r="K167" s="59"/>
      <c r="L167" s="59"/>
      <c r="M167" s="59"/>
      <c r="N167" s="59"/>
      <c r="O167" s="59"/>
      <c r="P167" s="59"/>
      <c r="Q167" s="59"/>
      <c r="R167" s="59"/>
      <c r="S167" s="59"/>
      <c r="T167" s="59"/>
      <c r="U167" s="59"/>
      <c r="V167" s="59"/>
      <c r="W167" s="59"/>
      <c r="X167" s="59"/>
    </row>
    <row r="168" spans="2:24">
      <c r="B168" s="59"/>
      <c r="C168" s="59"/>
      <c r="D168" s="59"/>
      <c r="E168" s="59"/>
      <c r="F168" s="59"/>
      <c r="G168" s="59"/>
      <c r="H168" s="59"/>
      <c r="I168" s="59"/>
      <c r="J168" s="59"/>
      <c r="K168" s="59"/>
      <c r="L168" s="59"/>
      <c r="M168" s="59"/>
      <c r="N168" s="59"/>
      <c r="O168" s="59"/>
      <c r="P168" s="59"/>
      <c r="Q168" s="59"/>
      <c r="R168" s="59"/>
      <c r="S168" s="59"/>
      <c r="T168" s="59"/>
      <c r="U168" s="59"/>
      <c r="V168" s="59"/>
      <c r="W168" s="59"/>
      <c r="X168" s="59"/>
    </row>
    <row r="169" spans="2:24">
      <c r="B169" s="59"/>
      <c r="C169" s="59"/>
      <c r="D169" s="59"/>
      <c r="E169" s="59"/>
      <c r="F169" s="59"/>
      <c r="G169" s="59"/>
      <c r="H169" s="59"/>
      <c r="I169" s="59"/>
      <c r="J169" s="59"/>
      <c r="K169" s="59"/>
      <c r="L169" s="59"/>
      <c r="M169" s="59"/>
      <c r="N169" s="59"/>
      <c r="O169" s="59"/>
      <c r="P169" s="59"/>
      <c r="Q169" s="59"/>
      <c r="R169" s="59"/>
      <c r="S169" s="59"/>
      <c r="T169" s="59"/>
      <c r="U169" s="59"/>
      <c r="V169" s="59"/>
      <c r="W169" s="59"/>
      <c r="X169" s="59"/>
    </row>
    <row r="170" spans="2:24">
      <c r="B170" s="59"/>
      <c r="C170" s="59"/>
      <c r="D170" s="59"/>
      <c r="E170" s="59"/>
      <c r="F170" s="59"/>
      <c r="G170" s="59"/>
      <c r="H170" s="59"/>
      <c r="I170" s="59"/>
      <c r="J170" s="59"/>
      <c r="K170" s="59"/>
      <c r="L170" s="59"/>
      <c r="M170" s="59"/>
      <c r="N170" s="59"/>
      <c r="O170" s="59"/>
      <c r="P170" s="59"/>
      <c r="Q170" s="59"/>
      <c r="R170" s="59"/>
      <c r="S170" s="59"/>
      <c r="T170" s="59"/>
      <c r="U170" s="59"/>
      <c r="V170" s="59"/>
      <c r="W170" s="59"/>
      <c r="X170" s="59"/>
    </row>
    <row r="171" spans="2:24">
      <c r="B171" s="59"/>
      <c r="C171" s="59"/>
      <c r="D171" s="59"/>
      <c r="E171" s="59"/>
      <c r="F171" s="59"/>
      <c r="G171" s="59"/>
      <c r="H171" s="59"/>
      <c r="I171" s="59"/>
      <c r="J171" s="59"/>
      <c r="K171" s="59"/>
      <c r="L171" s="59"/>
      <c r="M171" s="59"/>
      <c r="N171" s="59"/>
      <c r="O171" s="59"/>
      <c r="P171" s="59"/>
      <c r="Q171" s="59"/>
      <c r="R171" s="59"/>
      <c r="S171" s="59"/>
      <c r="T171" s="59"/>
      <c r="U171" s="59"/>
      <c r="V171" s="59"/>
      <c r="W171" s="59"/>
      <c r="X171" s="59"/>
    </row>
    <row r="172" spans="2:24">
      <c r="B172" s="59"/>
      <c r="C172" s="59"/>
      <c r="D172" s="59"/>
      <c r="E172" s="59"/>
      <c r="F172" s="59"/>
      <c r="G172" s="59"/>
      <c r="H172" s="59"/>
      <c r="I172" s="59"/>
      <c r="J172" s="59"/>
      <c r="K172" s="59"/>
      <c r="L172" s="59"/>
      <c r="M172" s="59"/>
      <c r="N172" s="59"/>
      <c r="O172" s="59"/>
      <c r="P172" s="59"/>
      <c r="Q172" s="59"/>
      <c r="R172" s="59"/>
      <c r="S172" s="59"/>
      <c r="T172" s="59"/>
      <c r="U172" s="59"/>
      <c r="V172" s="59"/>
      <c r="W172" s="59"/>
      <c r="X172" s="59"/>
    </row>
    <row r="173" spans="2:24">
      <c r="B173" s="59"/>
      <c r="C173" s="59"/>
      <c r="D173" s="59"/>
      <c r="E173" s="59"/>
      <c r="F173" s="59"/>
      <c r="G173" s="59"/>
      <c r="H173" s="59"/>
      <c r="I173" s="59"/>
      <c r="J173" s="59"/>
      <c r="K173" s="59"/>
      <c r="L173" s="59"/>
      <c r="M173" s="59"/>
      <c r="N173" s="59"/>
      <c r="O173" s="59"/>
      <c r="P173" s="59"/>
      <c r="Q173" s="59"/>
      <c r="R173" s="59"/>
      <c r="S173" s="59"/>
      <c r="T173" s="59"/>
      <c r="U173" s="59"/>
      <c r="V173" s="59"/>
      <c r="W173" s="59"/>
      <c r="X173" s="59"/>
    </row>
    <row r="174" spans="2:24">
      <c r="B174" s="59"/>
      <c r="C174" s="59"/>
      <c r="D174" s="59"/>
      <c r="E174" s="59"/>
      <c r="F174" s="59"/>
      <c r="G174" s="59"/>
      <c r="H174" s="59"/>
      <c r="I174" s="59"/>
      <c r="J174" s="59"/>
      <c r="K174" s="59"/>
      <c r="L174" s="59"/>
      <c r="M174" s="59"/>
      <c r="N174" s="59"/>
      <c r="O174" s="59"/>
      <c r="P174" s="59"/>
      <c r="Q174" s="59"/>
      <c r="R174" s="59"/>
      <c r="S174" s="59"/>
      <c r="T174" s="59"/>
      <c r="U174" s="59"/>
      <c r="V174" s="59"/>
      <c r="W174" s="59"/>
      <c r="X174" s="59"/>
    </row>
    <row r="175" spans="2:24">
      <c r="B175" s="59"/>
      <c r="C175" s="59"/>
      <c r="D175" s="59"/>
      <c r="E175" s="59"/>
      <c r="F175" s="59"/>
      <c r="G175" s="59"/>
      <c r="H175" s="59"/>
      <c r="I175" s="59"/>
      <c r="J175" s="59"/>
      <c r="K175" s="59"/>
      <c r="L175" s="59"/>
      <c r="M175" s="59"/>
      <c r="N175" s="59"/>
      <c r="O175" s="59"/>
      <c r="P175" s="59"/>
      <c r="Q175" s="59"/>
      <c r="R175" s="59"/>
      <c r="S175" s="59"/>
      <c r="T175" s="59"/>
      <c r="U175" s="59"/>
      <c r="V175" s="59"/>
      <c r="W175" s="59"/>
      <c r="X175" s="59"/>
    </row>
    <row r="176" spans="2:24">
      <c r="B176" s="59"/>
      <c r="C176" s="59"/>
      <c r="D176" s="59"/>
      <c r="E176" s="59"/>
      <c r="F176" s="59"/>
      <c r="G176" s="59"/>
      <c r="H176" s="59"/>
      <c r="I176" s="59"/>
      <c r="J176" s="59"/>
      <c r="K176" s="59"/>
      <c r="L176" s="59"/>
      <c r="M176" s="59"/>
      <c r="N176" s="59"/>
      <c r="O176" s="59"/>
      <c r="P176" s="59"/>
      <c r="Q176" s="59"/>
      <c r="R176" s="59"/>
      <c r="S176" s="59"/>
      <c r="T176" s="59"/>
      <c r="U176" s="59"/>
      <c r="V176" s="59"/>
      <c r="W176" s="59"/>
      <c r="X176" s="59"/>
    </row>
    <row r="177" spans="2:24">
      <c r="B177" s="59"/>
      <c r="C177" s="59"/>
      <c r="D177" s="59"/>
      <c r="E177" s="59"/>
      <c r="F177" s="59"/>
      <c r="G177" s="59"/>
      <c r="H177" s="59"/>
      <c r="I177" s="59"/>
      <c r="J177" s="59"/>
      <c r="K177" s="59"/>
      <c r="L177" s="59"/>
      <c r="M177" s="59"/>
      <c r="N177" s="59"/>
      <c r="O177" s="59"/>
      <c r="P177" s="59"/>
      <c r="Q177" s="59"/>
      <c r="R177" s="59"/>
      <c r="S177" s="59"/>
      <c r="T177" s="59"/>
      <c r="U177" s="59"/>
      <c r="V177" s="59"/>
      <c r="W177" s="59"/>
      <c r="X177" s="59"/>
    </row>
    <row r="178" spans="2:24">
      <c r="B178" s="59"/>
      <c r="C178" s="59"/>
      <c r="D178" s="59"/>
      <c r="E178" s="59"/>
      <c r="F178" s="59"/>
      <c r="G178" s="59"/>
      <c r="H178" s="59"/>
      <c r="I178" s="59"/>
      <c r="J178" s="59"/>
      <c r="K178" s="59"/>
      <c r="L178" s="59"/>
      <c r="M178" s="59"/>
      <c r="N178" s="59"/>
      <c r="O178" s="59"/>
      <c r="P178" s="59"/>
      <c r="Q178" s="59"/>
      <c r="R178" s="59"/>
      <c r="S178" s="59"/>
      <c r="T178" s="59"/>
      <c r="U178" s="59"/>
      <c r="V178" s="59"/>
      <c r="W178" s="59"/>
      <c r="X178" s="59"/>
    </row>
    <row r="179" spans="2:24">
      <c r="B179" s="59"/>
      <c r="C179" s="59"/>
      <c r="D179" s="59"/>
      <c r="E179" s="59"/>
      <c r="F179" s="59"/>
      <c r="G179" s="59"/>
      <c r="H179" s="59"/>
      <c r="I179" s="59"/>
      <c r="J179" s="59"/>
      <c r="K179" s="59"/>
      <c r="L179" s="59"/>
      <c r="M179" s="59"/>
      <c r="N179" s="59"/>
      <c r="O179" s="59"/>
      <c r="P179" s="59"/>
      <c r="Q179" s="59"/>
      <c r="R179" s="59"/>
      <c r="S179" s="59"/>
      <c r="T179" s="59"/>
      <c r="U179" s="59"/>
      <c r="V179" s="59"/>
      <c r="W179" s="59"/>
      <c r="X179" s="59"/>
    </row>
    <row r="180" spans="2:24">
      <c r="B180" s="59"/>
      <c r="C180" s="59"/>
      <c r="D180" s="59"/>
      <c r="E180" s="59"/>
      <c r="F180" s="59"/>
      <c r="G180" s="59"/>
      <c r="H180" s="59"/>
      <c r="I180" s="59"/>
      <c r="J180" s="59"/>
      <c r="K180" s="59"/>
      <c r="L180" s="59"/>
      <c r="M180" s="59"/>
      <c r="N180" s="59"/>
      <c r="O180" s="59"/>
      <c r="P180" s="59"/>
      <c r="Q180" s="59"/>
      <c r="R180" s="59"/>
      <c r="S180" s="59"/>
      <c r="T180" s="59"/>
      <c r="U180" s="59"/>
      <c r="V180" s="59"/>
      <c r="W180" s="59"/>
      <c r="X180" s="59"/>
    </row>
    <row r="181" spans="2:24">
      <c r="B181" s="59"/>
      <c r="C181" s="59"/>
      <c r="D181" s="59"/>
      <c r="E181" s="59"/>
      <c r="F181" s="59"/>
      <c r="G181" s="59"/>
      <c r="H181" s="59"/>
      <c r="I181" s="59"/>
      <c r="J181" s="59"/>
      <c r="K181" s="59"/>
      <c r="L181" s="59"/>
      <c r="M181" s="59"/>
      <c r="N181" s="59"/>
      <c r="O181" s="59"/>
      <c r="P181" s="59"/>
      <c r="Q181" s="59"/>
      <c r="R181" s="59"/>
      <c r="S181" s="59"/>
      <c r="T181" s="59"/>
      <c r="U181" s="59"/>
      <c r="V181" s="59"/>
      <c r="W181" s="59"/>
      <c r="X181" s="59"/>
    </row>
    <row r="182" spans="2:24">
      <c r="B182" s="59"/>
      <c r="C182" s="59"/>
      <c r="D182" s="59"/>
      <c r="E182" s="59"/>
      <c r="F182" s="59"/>
      <c r="G182" s="59"/>
      <c r="H182" s="59"/>
      <c r="I182" s="59"/>
      <c r="J182" s="59"/>
      <c r="K182" s="59"/>
      <c r="L182" s="59"/>
      <c r="M182" s="59"/>
      <c r="N182" s="59"/>
      <c r="O182" s="59"/>
      <c r="P182" s="59"/>
      <c r="Q182" s="59"/>
      <c r="R182" s="59"/>
      <c r="S182" s="59"/>
      <c r="T182" s="59"/>
      <c r="U182" s="59"/>
      <c r="V182" s="59"/>
      <c r="W182" s="59"/>
      <c r="X182" s="59"/>
    </row>
    <row r="183" spans="2:24">
      <c r="B183" s="59"/>
      <c r="C183" s="59"/>
      <c r="D183" s="59"/>
      <c r="E183" s="59"/>
      <c r="F183" s="59"/>
      <c r="G183" s="59"/>
      <c r="H183" s="59"/>
      <c r="I183" s="59"/>
      <c r="J183" s="59"/>
      <c r="K183" s="59"/>
      <c r="L183" s="59"/>
      <c r="M183" s="59"/>
      <c r="N183" s="59"/>
      <c r="O183" s="59"/>
      <c r="P183" s="59"/>
      <c r="Q183" s="59"/>
      <c r="R183" s="59"/>
      <c r="S183" s="59"/>
      <c r="T183" s="59"/>
      <c r="U183" s="59"/>
      <c r="V183" s="59"/>
      <c r="W183" s="59"/>
      <c r="X183" s="59"/>
    </row>
    <row r="184" spans="2:24">
      <c r="B184" s="59"/>
      <c r="C184" s="59"/>
      <c r="D184" s="59"/>
      <c r="E184" s="59"/>
      <c r="F184" s="59"/>
      <c r="G184" s="59"/>
      <c r="H184" s="59"/>
      <c r="I184" s="59"/>
      <c r="J184" s="59"/>
      <c r="K184" s="59"/>
      <c r="L184" s="59"/>
      <c r="M184" s="59"/>
      <c r="N184" s="59"/>
      <c r="O184" s="59"/>
      <c r="P184" s="59"/>
      <c r="Q184" s="59"/>
      <c r="R184" s="59"/>
      <c r="S184" s="59"/>
      <c r="T184" s="59"/>
      <c r="U184" s="59"/>
      <c r="V184" s="59"/>
      <c r="W184" s="59"/>
      <c r="X184" s="59"/>
    </row>
    <row r="185" spans="2:24">
      <c r="B185" s="59"/>
      <c r="C185" s="59"/>
      <c r="D185" s="59"/>
      <c r="E185" s="59"/>
      <c r="F185" s="59"/>
      <c r="G185" s="59"/>
      <c r="H185" s="59"/>
      <c r="I185" s="59"/>
      <c r="J185" s="59"/>
      <c r="K185" s="59"/>
      <c r="L185" s="59"/>
      <c r="M185" s="59"/>
      <c r="N185" s="59"/>
      <c r="O185" s="59"/>
      <c r="P185" s="59"/>
      <c r="Q185" s="59"/>
      <c r="R185" s="59"/>
      <c r="S185" s="59"/>
      <c r="T185" s="59"/>
      <c r="U185" s="59"/>
      <c r="V185" s="59"/>
      <c r="W185" s="59"/>
      <c r="X185" s="59"/>
    </row>
    <row r="186" spans="2:24">
      <c r="B186" s="59"/>
      <c r="C186" s="59"/>
      <c r="D186" s="59"/>
      <c r="E186" s="59"/>
      <c r="F186" s="59"/>
      <c r="G186" s="59"/>
      <c r="H186" s="59"/>
      <c r="I186" s="59"/>
      <c r="J186" s="59"/>
      <c r="K186" s="59"/>
      <c r="L186" s="59"/>
      <c r="M186" s="59"/>
      <c r="N186" s="59"/>
      <c r="O186" s="59"/>
      <c r="P186" s="59"/>
      <c r="Q186" s="59"/>
      <c r="R186" s="59"/>
      <c r="S186" s="59"/>
      <c r="T186" s="59"/>
      <c r="U186" s="59"/>
      <c r="V186" s="59"/>
      <c r="W186" s="59"/>
      <c r="X186" s="59"/>
    </row>
    <row r="187" spans="2:24">
      <c r="B187" s="59"/>
      <c r="C187" s="59"/>
      <c r="D187" s="59"/>
      <c r="E187" s="59"/>
      <c r="F187" s="59"/>
      <c r="G187" s="59"/>
      <c r="H187" s="59"/>
      <c r="I187" s="59"/>
      <c r="J187" s="59"/>
      <c r="K187" s="59"/>
      <c r="L187" s="59"/>
      <c r="M187" s="59"/>
      <c r="N187" s="59"/>
      <c r="O187" s="59"/>
      <c r="P187" s="59"/>
      <c r="Q187" s="59"/>
      <c r="R187" s="59"/>
      <c r="S187" s="59"/>
      <c r="T187" s="59"/>
      <c r="U187" s="59"/>
      <c r="V187" s="59"/>
      <c r="W187" s="59"/>
      <c r="X187" s="59"/>
    </row>
    <row r="188" spans="2:24">
      <c r="B188" s="59"/>
      <c r="C188" s="59"/>
      <c r="D188" s="59"/>
      <c r="E188" s="59"/>
      <c r="F188" s="59"/>
      <c r="G188" s="59"/>
      <c r="H188" s="59"/>
      <c r="I188" s="59"/>
      <c r="J188" s="59"/>
      <c r="K188" s="59"/>
      <c r="L188" s="59"/>
      <c r="M188" s="59"/>
      <c r="N188" s="59"/>
      <c r="O188" s="59"/>
      <c r="P188" s="59"/>
      <c r="Q188" s="59"/>
      <c r="R188" s="59"/>
      <c r="S188" s="59"/>
      <c r="T188" s="59"/>
      <c r="U188" s="59"/>
      <c r="V188" s="59"/>
      <c r="W188" s="59"/>
      <c r="X188" s="59"/>
    </row>
    <row r="189" spans="2:24">
      <c r="B189" s="59"/>
      <c r="C189" s="59"/>
      <c r="D189" s="59"/>
      <c r="E189" s="59"/>
      <c r="F189" s="59"/>
      <c r="G189" s="59"/>
      <c r="H189" s="59"/>
      <c r="I189" s="59"/>
      <c r="J189" s="59"/>
      <c r="K189" s="59"/>
      <c r="L189" s="59"/>
      <c r="M189" s="59"/>
      <c r="N189" s="59"/>
      <c r="O189" s="59"/>
      <c r="P189" s="59"/>
      <c r="Q189" s="59"/>
      <c r="R189" s="59"/>
      <c r="S189" s="59"/>
      <c r="T189" s="59"/>
      <c r="U189" s="59"/>
      <c r="V189" s="59"/>
      <c r="W189" s="59"/>
      <c r="X189" s="59"/>
    </row>
    <row r="190" spans="2:24">
      <c r="B190" s="59"/>
      <c r="C190" s="59"/>
      <c r="D190" s="59"/>
      <c r="E190" s="59"/>
      <c r="F190" s="59"/>
      <c r="G190" s="59"/>
      <c r="H190" s="59"/>
      <c r="I190" s="59"/>
      <c r="J190" s="59"/>
      <c r="K190" s="59"/>
      <c r="L190" s="59"/>
      <c r="M190" s="59"/>
      <c r="N190" s="59"/>
      <c r="O190" s="59"/>
      <c r="P190" s="59"/>
      <c r="Q190" s="59"/>
      <c r="R190" s="59"/>
      <c r="S190" s="59"/>
      <c r="T190" s="59"/>
      <c r="U190" s="59"/>
      <c r="V190" s="59"/>
      <c r="W190" s="59"/>
      <c r="X190" s="59"/>
    </row>
    <row r="191" spans="2:24">
      <c r="B191" s="59"/>
      <c r="C191" s="59"/>
      <c r="D191" s="59"/>
      <c r="E191" s="59"/>
      <c r="F191" s="59"/>
      <c r="G191" s="59"/>
      <c r="H191" s="59"/>
      <c r="I191" s="59"/>
      <c r="J191" s="59"/>
      <c r="K191" s="59"/>
      <c r="L191" s="59"/>
      <c r="M191" s="59"/>
      <c r="N191" s="59"/>
      <c r="O191" s="59"/>
      <c r="P191" s="59"/>
      <c r="Q191" s="59"/>
      <c r="R191" s="59"/>
      <c r="S191" s="59"/>
      <c r="T191" s="59"/>
      <c r="U191" s="59"/>
      <c r="V191" s="59"/>
      <c r="W191" s="59"/>
      <c r="X191" s="59"/>
    </row>
    <row r="192" spans="2:24">
      <c r="B192" s="59"/>
      <c r="C192" s="59"/>
      <c r="D192" s="59"/>
      <c r="E192" s="59"/>
      <c r="F192" s="59"/>
      <c r="G192" s="59"/>
      <c r="H192" s="59"/>
      <c r="I192" s="59"/>
      <c r="J192" s="59"/>
      <c r="K192" s="59"/>
      <c r="L192" s="59"/>
      <c r="M192" s="59"/>
      <c r="N192" s="59"/>
      <c r="O192" s="59"/>
      <c r="P192" s="59"/>
      <c r="Q192" s="59"/>
      <c r="R192" s="59"/>
      <c r="S192" s="59"/>
      <c r="T192" s="59"/>
      <c r="U192" s="59"/>
      <c r="V192" s="59"/>
      <c r="W192" s="59"/>
      <c r="X192" s="59"/>
    </row>
    <row r="193" spans="2:24">
      <c r="B193" s="59"/>
      <c r="C193" s="59"/>
      <c r="D193" s="59"/>
      <c r="E193" s="59"/>
      <c r="F193" s="59"/>
      <c r="G193" s="59"/>
      <c r="H193" s="59"/>
      <c r="I193" s="59"/>
      <c r="J193" s="59"/>
      <c r="K193" s="59"/>
      <c r="L193" s="59"/>
      <c r="M193" s="59"/>
      <c r="N193" s="59"/>
      <c r="O193" s="59"/>
      <c r="P193" s="59"/>
      <c r="Q193" s="59"/>
      <c r="R193" s="59"/>
      <c r="S193" s="59"/>
      <c r="T193" s="59"/>
      <c r="U193" s="59"/>
      <c r="V193" s="59"/>
      <c r="W193" s="59"/>
      <c r="X193" s="59"/>
    </row>
    <row r="194" spans="2:24">
      <c r="B194" s="59"/>
      <c r="C194" s="59"/>
      <c r="D194" s="59"/>
      <c r="E194" s="59"/>
      <c r="F194" s="59"/>
      <c r="G194" s="59"/>
      <c r="H194" s="59"/>
      <c r="I194" s="59"/>
      <c r="J194" s="59"/>
      <c r="K194" s="59"/>
      <c r="L194" s="59"/>
      <c r="M194" s="59"/>
      <c r="N194" s="59"/>
      <c r="O194" s="59"/>
      <c r="P194" s="59"/>
      <c r="Q194" s="59"/>
      <c r="R194" s="59"/>
      <c r="S194" s="59"/>
      <c r="T194" s="59"/>
      <c r="U194" s="59"/>
      <c r="V194" s="59"/>
      <c r="W194" s="59"/>
      <c r="X194" s="59"/>
    </row>
    <row r="195" spans="2:24">
      <c r="B195" s="59"/>
      <c r="C195" s="59"/>
      <c r="D195" s="59"/>
      <c r="E195" s="59"/>
      <c r="F195" s="59"/>
      <c r="G195" s="59"/>
      <c r="H195" s="59"/>
      <c r="I195" s="59"/>
      <c r="J195" s="59"/>
      <c r="K195" s="59"/>
      <c r="L195" s="59"/>
      <c r="M195" s="59"/>
      <c r="N195" s="59"/>
      <c r="O195" s="59"/>
      <c r="P195" s="59"/>
      <c r="Q195" s="59"/>
      <c r="R195" s="59"/>
      <c r="S195" s="59"/>
      <c r="T195" s="59"/>
      <c r="U195" s="59"/>
      <c r="V195" s="59"/>
      <c r="W195" s="59"/>
      <c r="X195" s="59"/>
    </row>
    <row r="196" spans="2:24">
      <c r="B196" s="59"/>
      <c r="C196" s="59"/>
      <c r="D196" s="59"/>
      <c r="E196" s="59"/>
      <c r="F196" s="59"/>
      <c r="G196" s="59"/>
      <c r="H196" s="59"/>
      <c r="I196" s="59"/>
      <c r="J196" s="59"/>
      <c r="K196" s="59"/>
      <c r="L196" s="59"/>
      <c r="M196" s="59"/>
      <c r="N196" s="59"/>
      <c r="O196" s="59"/>
      <c r="P196" s="59"/>
      <c r="Q196" s="59"/>
      <c r="R196" s="59"/>
      <c r="S196" s="59"/>
      <c r="T196" s="59"/>
      <c r="U196" s="59"/>
      <c r="V196" s="59"/>
      <c r="W196" s="59"/>
      <c r="X196" s="59"/>
    </row>
    <row r="197" spans="2:24">
      <c r="B197" s="59"/>
      <c r="C197" s="59"/>
      <c r="D197" s="59"/>
      <c r="E197" s="59"/>
      <c r="F197" s="59"/>
      <c r="G197" s="59"/>
      <c r="H197" s="59"/>
      <c r="I197" s="59"/>
      <c r="J197" s="59"/>
      <c r="K197" s="59"/>
      <c r="L197" s="59"/>
      <c r="M197" s="59"/>
      <c r="N197" s="59"/>
      <c r="O197" s="59"/>
      <c r="P197" s="59"/>
      <c r="Q197" s="59"/>
      <c r="R197" s="59"/>
      <c r="S197" s="59"/>
      <c r="T197" s="59"/>
      <c r="U197" s="59"/>
      <c r="V197" s="59"/>
      <c r="W197" s="59"/>
      <c r="X197" s="59"/>
    </row>
    <row r="198" spans="2:24">
      <c r="B198" s="59"/>
      <c r="C198" s="59"/>
      <c r="D198" s="59"/>
      <c r="E198" s="59"/>
      <c r="F198" s="59"/>
      <c r="G198" s="59"/>
      <c r="H198" s="59"/>
      <c r="I198" s="59"/>
      <c r="J198" s="59"/>
      <c r="K198" s="59"/>
      <c r="L198" s="59"/>
      <c r="M198" s="59"/>
      <c r="N198" s="59"/>
      <c r="O198" s="59"/>
      <c r="P198" s="59"/>
      <c r="Q198" s="59"/>
      <c r="R198" s="59"/>
      <c r="S198" s="59"/>
      <c r="T198" s="59"/>
      <c r="U198" s="59"/>
      <c r="V198" s="59"/>
      <c r="W198" s="59"/>
      <c r="X198" s="59"/>
    </row>
    <row r="199" spans="2:24">
      <c r="B199" s="59"/>
      <c r="C199" s="59"/>
      <c r="D199" s="59"/>
      <c r="E199" s="59"/>
      <c r="F199" s="59"/>
      <c r="G199" s="59"/>
      <c r="H199" s="59"/>
      <c r="I199" s="59"/>
      <c r="J199" s="59"/>
      <c r="K199" s="59"/>
      <c r="L199" s="59"/>
      <c r="M199" s="59"/>
      <c r="N199" s="59"/>
      <c r="O199" s="59"/>
      <c r="P199" s="59"/>
      <c r="Q199" s="59"/>
      <c r="R199" s="59"/>
      <c r="S199" s="59"/>
      <c r="T199" s="59"/>
      <c r="U199" s="59"/>
      <c r="V199" s="59"/>
      <c r="W199" s="59"/>
      <c r="X199" s="59"/>
    </row>
    <row r="200" spans="2:24">
      <c r="B200" s="59"/>
      <c r="C200" s="59"/>
      <c r="D200" s="59"/>
      <c r="E200" s="59"/>
      <c r="F200" s="59"/>
      <c r="G200" s="59"/>
      <c r="H200" s="59"/>
      <c r="I200" s="59"/>
      <c r="J200" s="59"/>
      <c r="K200" s="59"/>
      <c r="L200" s="59"/>
      <c r="M200" s="59"/>
      <c r="N200" s="59"/>
      <c r="O200" s="59"/>
      <c r="P200" s="59"/>
      <c r="Q200" s="59"/>
      <c r="R200" s="59"/>
      <c r="S200" s="59"/>
      <c r="T200" s="59"/>
      <c r="U200" s="59"/>
      <c r="V200" s="59"/>
      <c r="W200" s="59"/>
      <c r="X200" s="59"/>
    </row>
    <row r="201" spans="2:24">
      <c r="B201" s="59"/>
      <c r="C201" s="59"/>
      <c r="D201" s="59"/>
      <c r="E201" s="59"/>
      <c r="F201" s="59"/>
      <c r="G201" s="59"/>
      <c r="H201" s="59"/>
      <c r="I201" s="59"/>
      <c r="J201" s="59"/>
      <c r="K201" s="59"/>
      <c r="L201" s="59"/>
      <c r="M201" s="59"/>
      <c r="N201" s="59"/>
      <c r="O201" s="59"/>
      <c r="P201" s="59"/>
      <c r="Q201" s="59"/>
      <c r="R201" s="59"/>
      <c r="S201" s="59"/>
      <c r="T201" s="59"/>
      <c r="U201" s="59"/>
      <c r="V201" s="59"/>
      <c r="W201" s="59"/>
      <c r="X201" s="59"/>
    </row>
    <row r="202" spans="2:24">
      <c r="B202" s="59"/>
      <c r="C202" s="59"/>
      <c r="D202" s="59"/>
      <c r="E202" s="59"/>
      <c r="F202" s="59"/>
      <c r="G202" s="59"/>
      <c r="H202" s="59"/>
      <c r="I202" s="59"/>
      <c r="J202" s="59"/>
      <c r="K202" s="59"/>
      <c r="L202" s="59"/>
      <c r="M202" s="59"/>
      <c r="N202" s="59"/>
      <c r="O202" s="59"/>
      <c r="P202" s="59"/>
      <c r="Q202" s="59"/>
      <c r="R202" s="59"/>
      <c r="S202" s="59"/>
      <c r="T202" s="59"/>
      <c r="U202" s="59"/>
      <c r="V202" s="59"/>
      <c r="W202" s="59"/>
      <c r="X202" s="59"/>
    </row>
    <row r="203" spans="2:24">
      <c r="B203" s="59"/>
      <c r="C203" s="59"/>
      <c r="D203" s="59"/>
      <c r="E203" s="59"/>
      <c r="F203" s="59"/>
      <c r="G203" s="59"/>
      <c r="H203" s="59"/>
      <c r="I203" s="59"/>
      <c r="J203" s="59"/>
      <c r="K203" s="59"/>
      <c r="L203" s="59"/>
      <c r="M203" s="59"/>
      <c r="N203" s="59"/>
      <c r="O203" s="59"/>
      <c r="P203" s="59"/>
      <c r="Q203" s="59"/>
      <c r="R203" s="59"/>
      <c r="S203" s="59"/>
      <c r="T203" s="59"/>
      <c r="U203" s="59"/>
      <c r="V203" s="59"/>
      <c r="W203" s="59"/>
      <c r="X203" s="59"/>
    </row>
    <row r="204" spans="2:24">
      <c r="B204" s="59"/>
      <c r="C204" s="59"/>
      <c r="D204" s="59"/>
      <c r="E204" s="59"/>
      <c r="F204" s="59"/>
      <c r="G204" s="59"/>
      <c r="H204" s="59"/>
      <c r="I204" s="59"/>
      <c r="J204" s="59"/>
      <c r="K204" s="59"/>
      <c r="L204" s="59"/>
      <c r="M204" s="59"/>
      <c r="N204" s="59"/>
      <c r="O204" s="59"/>
      <c r="P204" s="59"/>
      <c r="Q204" s="59"/>
      <c r="R204" s="59"/>
      <c r="S204" s="59"/>
      <c r="T204" s="59"/>
      <c r="U204" s="59"/>
      <c r="V204" s="59"/>
      <c r="W204" s="59"/>
      <c r="X204" s="59"/>
    </row>
    <row r="205" spans="2:24">
      <c r="B205" s="59"/>
      <c r="C205" s="59"/>
      <c r="D205" s="59"/>
      <c r="E205" s="59"/>
      <c r="F205" s="59"/>
      <c r="G205" s="59"/>
      <c r="H205" s="59"/>
      <c r="I205" s="59"/>
      <c r="J205" s="59"/>
      <c r="K205" s="59"/>
      <c r="L205" s="59"/>
      <c r="M205" s="59"/>
      <c r="N205" s="59"/>
      <c r="O205" s="59"/>
      <c r="P205" s="59"/>
      <c r="Q205" s="59"/>
      <c r="R205" s="59"/>
      <c r="S205" s="59"/>
      <c r="T205" s="59"/>
      <c r="U205" s="59"/>
      <c r="V205" s="59"/>
      <c r="W205" s="59"/>
      <c r="X205" s="59"/>
    </row>
    <row r="206" spans="2:24">
      <c r="B206" s="59"/>
      <c r="C206" s="59"/>
      <c r="D206" s="59"/>
      <c r="E206" s="59"/>
      <c r="F206" s="59"/>
      <c r="G206" s="59"/>
      <c r="H206" s="59"/>
      <c r="I206" s="59"/>
      <c r="J206" s="59"/>
      <c r="K206" s="59"/>
      <c r="L206" s="59"/>
      <c r="M206" s="59"/>
      <c r="N206" s="59"/>
      <c r="O206" s="59"/>
      <c r="P206" s="59"/>
      <c r="Q206" s="59"/>
      <c r="R206" s="59"/>
      <c r="S206" s="59"/>
      <c r="T206" s="59"/>
      <c r="U206" s="59"/>
      <c r="V206" s="59"/>
      <c r="W206" s="59"/>
      <c r="X206" s="59"/>
    </row>
    <row r="207" spans="2:24">
      <c r="B207" s="59"/>
      <c r="C207" s="59"/>
      <c r="D207" s="59"/>
      <c r="E207" s="59"/>
      <c r="F207" s="59"/>
      <c r="G207" s="59"/>
      <c r="H207" s="59"/>
      <c r="I207" s="59"/>
      <c r="J207" s="59"/>
      <c r="K207" s="59"/>
      <c r="L207" s="59"/>
      <c r="M207" s="59"/>
      <c r="N207" s="59"/>
      <c r="O207" s="59"/>
      <c r="P207" s="59"/>
      <c r="Q207" s="59"/>
      <c r="R207" s="59"/>
      <c r="S207" s="59"/>
      <c r="T207" s="59"/>
      <c r="U207" s="59"/>
      <c r="V207" s="59"/>
      <c r="W207" s="59"/>
      <c r="X207" s="59"/>
    </row>
    <row r="208" spans="2:24">
      <c r="B208" s="59"/>
      <c r="C208" s="59"/>
      <c r="D208" s="59"/>
      <c r="E208" s="59"/>
      <c r="F208" s="59"/>
      <c r="G208" s="59"/>
      <c r="H208" s="59"/>
      <c r="I208" s="59"/>
      <c r="J208" s="59"/>
      <c r="K208" s="59"/>
      <c r="L208" s="59"/>
      <c r="M208" s="59"/>
      <c r="N208" s="59"/>
      <c r="O208" s="59"/>
      <c r="P208" s="59"/>
      <c r="Q208" s="59"/>
      <c r="R208" s="59"/>
      <c r="S208" s="59"/>
      <c r="T208" s="59"/>
      <c r="U208" s="59"/>
      <c r="V208" s="59"/>
      <c r="W208" s="59"/>
      <c r="X208" s="59"/>
    </row>
    <row r="209" spans="2:24">
      <c r="B209" s="59"/>
      <c r="C209" s="59"/>
      <c r="D209" s="59"/>
      <c r="E209" s="59"/>
      <c r="F209" s="59"/>
      <c r="G209" s="59"/>
      <c r="H209" s="59"/>
      <c r="I209" s="59"/>
      <c r="J209" s="59"/>
      <c r="K209" s="59"/>
      <c r="L209" s="59"/>
      <c r="M209" s="59"/>
      <c r="N209" s="59"/>
      <c r="O209" s="59"/>
      <c r="P209" s="59"/>
      <c r="Q209" s="59"/>
      <c r="R209" s="59"/>
      <c r="S209" s="59"/>
      <c r="T209" s="59"/>
      <c r="U209" s="59"/>
      <c r="V209" s="59"/>
      <c r="W209" s="59"/>
      <c r="X209" s="59"/>
    </row>
    <row r="210" spans="2:24">
      <c r="B210" s="60"/>
      <c r="C210" s="61"/>
      <c r="D210" s="61"/>
      <c r="E210" s="61"/>
      <c r="F210" s="61"/>
      <c r="G210" s="61"/>
    </row>
    <row r="211" spans="2:24">
      <c r="B211" s="60"/>
      <c r="C211" s="61"/>
      <c r="D211" s="61"/>
      <c r="E211" s="61"/>
      <c r="F211" s="61"/>
      <c r="G211" s="61"/>
    </row>
    <row r="212" spans="2:24">
      <c r="B212" s="60"/>
      <c r="C212" s="61"/>
      <c r="D212" s="61"/>
      <c r="E212" s="61"/>
      <c r="F212" s="61"/>
      <c r="G212" s="61"/>
    </row>
    <row r="213" spans="2:24">
      <c r="B213" s="60"/>
      <c r="C213" s="61"/>
      <c r="D213" s="61"/>
      <c r="E213" s="61"/>
      <c r="F213" s="61"/>
      <c r="G213" s="61"/>
    </row>
    <row r="214" spans="2:24">
      <c r="B214" s="60"/>
      <c r="C214" s="61"/>
      <c r="D214" s="61"/>
      <c r="E214" s="61"/>
      <c r="F214" s="61"/>
      <c r="G214" s="61"/>
    </row>
    <row r="215" spans="2:24">
      <c r="B215" s="60"/>
      <c r="C215" s="61"/>
      <c r="D215" s="61"/>
      <c r="E215" s="61"/>
      <c r="F215" s="61"/>
      <c r="G215" s="61"/>
    </row>
    <row r="216" spans="2:24">
      <c r="B216" s="60"/>
      <c r="C216" s="61"/>
      <c r="D216" s="61"/>
      <c r="E216" s="61"/>
      <c r="F216" s="61"/>
      <c r="G216" s="61"/>
    </row>
    <row r="217" spans="2:24">
      <c r="B217" s="60"/>
      <c r="C217" s="61"/>
      <c r="D217" s="61"/>
      <c r="E217" s="61"/>
      <c r="F217" s="61"/>
      <c r="G217" s="61"/>
    </row>
    <row r="218" spans="2:24">
      <c r="B218" s="60"/>
      <c r="C218" s="61"/>
      <c r="D218" s="61"/>
      <c r="E218" s="61"/>
      <c r="F218" s="61"/>
      <c r="G218" s="61"/>
    </row>
    <row r="219" spans="2:24">
      <c r="B219" s="60"/>
      <c r="C219" s="61"/>
      <c r="D219" s="61"/>
      <c r="E219" s="61"/>
      <c r="F219" s="61"/>
      <c r="G219" s="61"/>
    </row>
    <row r="220" spans="2:24">
      <c r="B220" s="60"/>
      <c r="C220" s="61"/>
      <c r="D220" s="61"/>
      <c r="E220" s="61"/>
      <c r="F220" s="61"/>
      <c r="G220" s="61"/>
    </row>
    <row r="221" spans="2:24">
      <c r="B221" s="60"/>
      <c r="C221" s="61"/>
      <c r="D221" s="61"/>
      <c r="E221" s="61"/>
      <c r="F221" s="61"/>
      <c r="G221" s="61"/>
    </row>
    <row r="222" spans="2:24">
      <c r="B222" s="60"/>
      <c r="C222" s="61"/>
      <c r="D222" s="61"/>
      <c r="E222" s="61"/>
      <c r="F222" s="61"/>
      <c r="G222" s="61"/>
    </row>
    <row r="223" spans="2:24">
      <c r="B223" s="60"/>
      <c r="C223" s="61"/>
      <c r="D223" s="61"/>
      <c r="E223" s="61"/>
      <c r="F223" s="61"/>
      <c r="G223" s="61"/>
    </row>
    <row r="224" spans="2:24">
      <c r="B224" s="60"/>
      <c r="C224" s="61"/>
      <c r="D224" s="61"/>
      <c r="E224" s="61"/>
      <c r="F224" s="61"/>
      <c r="G224" s="61"/>
    </row>
    <row r="225" spans="2:7">
      <c r="B225" s="60"/>
      <c r="C225" s="61"/>
      <c r="D225" s="61"/>
      <c r="E225" s="61"/>
      <c r="F225" s="61"/>
      <c r="G225" s="61"/>
    </row>
    <row r="226" spans="2:7">
      <c r="B226" s="60"/>
      <c r="C226" s="61"/>
      <c r="D226" s="61"/>
      <c r="E226" s="61"/>
      <c r="F226" s="61"/>
      <c r="G226" s="61"/>
    </row>
    <row r="227" spans="2:7">
      <c r="B227" s="60"/>
      <c r="C227" s="61"/>
      <c r="D227" s="61"/>
      <c r="E227" s="61"/>
      <c r="F227" s="61"/>
      <c r="G227" s="61"/>
    </row>
    <row r="228" spans="2:7">
      <c r="B228" s="60"/>
      <c r="C228" s="61"/>
      <c r="D228" s="61"/>
      <c r="E228" s="61"/>
      <c r="F228" s="61"/>
      <c r="G228" s="61"/>
    </row>
    <row r="229" spans="2:7">
      <c r="B229" s="60"/>
      <c r="C229" s="61"/>
      <c r="D229" s="61"/>
      <c r="E229" s="61"/>
      <c r="F229" s="61"/>
      <c r="G229" s="61"/>
    </row>
    <row r="230" spans="2:7">
      <c r="B230" s="60"/>
      <c r="C230" s="61"/>
      <c r="D230" s="61"/>
      <c r="E230" s="61"/>
      <c r="F230" s="61"/>
      <c r="G230" s="61"/>
    </row>
    <row r="231" spans="2:7">
      <c r="B231" s="60"/>
      <c r="C231" s="61"/>
      <c r="D231" s="61"/>
      <c r="E231" s="61"/>
      <c r="F231" s="61"/>
      <c r="G231" s="61"/>
    </row>
    <row r="232" spans="2:7">
      <c r="B232" s="60"/>
      <c r="C232" s="61"/>
      <c r="D232" s="61"/>
      <c r="E232" s="61"/>
      <c r="F232" s="61"/>
      <c r="G232" s="61"/>
    </row>
    <row r="233" spans="2:7">
      <c r="B233" s="60"/>
      <c r="C233" s="61"/>
      <c r="D233" s="61"/>
      <c r="E233" s="61"/>
      <c r="F233" s="61"/>
      <c r="G233" s="61"/>
    </row>
    <row r="234" spans="2:7">
      <c r="B234" s="60"/>
      <c r="C234" s="61"/>
      <c r="D234" s="61"/>
      <c r="E234" s="61"/>
      <c r="F234" s="61"/>
      <c r="G234" s="61"/>
    </row>
    <row r="235" spans="2:7">
      <c r="B235" s="60"/>
      <c r="C235" s="61"/>
      <c r="D235" s="61"/>
      <c r="E235" s="61"/>
      <c r="F235" s="61"/>
      <c r="G235" s="61"/>
    </row>
    <row r="236" spans="2:7">
      <c r="B236" s="60"/>
      <c r="C236" s="61"/>
      <c r="D236" s="61"/>
      <c r="E236" s="61"/>
      <c r="F236" s="61"/>
      <c r="G236" s="61"/>
    </row>
    <row r="237" spans="2:7">
      <c r="B237" s="60"/>
      <c r="C237" s="61"/>
      <c r="D237" s="61"/>
      <c r="E237" s="61"/>
      <c r="F237" s="61"/>
      <c r="G237" s="61"/>
    </row>
    <row r="238" spans="2:7">
      <c r="B238" s="60"/>
      <c r="C238" s="61"/>
      <c r="D238" s="61"/>
      <c r="E238" s="61"/>
      <c r="F238" s="61"/>
      <c r="G238" s="61"/>
    </row>
    <row r="239" spans="2:7">
      <c r="B239" s="60"/>
      <c r="C239" s="61"/>
      <c r="D239" s="61"/>
      <c r="E239" s="61"/>
      <c r="F239" s="61"/>
      <c r="G239" s="61"/>
    </row>
    <row r="240" spans="2:7">
      <c r="B240" s="60"/>
      <c r="C240" s="61"/>
      <c r="D240" s="61"/>
      <c r="E240" s="61"/>
      <c r="F240" s="61"/>
      <c r="G240" s="61"/>
    </row>
    <row r="241" spans="2:7">
      <c r="B241" s="60"/>
      <c r="C241" s="61"/>
      <c r="D241" s="61"/>
      <c r="E241" s="61"/>
      <c r="F241" s="61"/>
      <c r="G241" s="61"/>
    </row>
    <row r="242" spans="2:7">
      <c r="B242" s="60"/>
      <c r="C242" s="61"/>
      <c r="D242" s="61"/>
      <c r="E242" s="61"/>
      <c r="F242" s="61"/>
      <c r="G242" s="61"/>
    </row>
    <row r="243" spans="2:7">
      <c r="B243" s="60"/>
      <c r="C243" s="61"/>
      <c r="D243" s="61"/>
      <c r="E243" s="61"/>
      <c r="F243" s="61"/>
      <c r="G243" s="61"/>
    </row>
    <row r="244" spans="2:7">
      <c r="B244" s="60"/>
      <c r="C244" s="61"/>
      <c r="D244" s="61"/>
      <c r="E244" s="61"/>
      <c r="F244" s="61"/>
      <c r="G244" s="61"/>
    </row>
    <row r="245" spans="2:7">
      <c r="B245" s="60"/>
      <c r="C245" s="61"/>
      <c r="D245" s="61"/>
      <c r="E245" s="61"/>
      <c r="F245" s="61"/>
      <c r="G245" s="61"/>
    </row>
    <row r="246" spans="2:7">
      <c r="B246" s="60"/>
      <c r="C246" s="61"/>
      <c r="D246" s="61"/>
      <c r="E246" s="61"/>
      <c r="F246" s="61"/>
      <c r="G246" s="61"/>
    </row>
    <row r="247" spans="2:7">
      <c r="B247" s="60"/>
      <c r="C247" s="61"/>
      <c r="D247" s="61"/>
      <c r="E247" s="61"/>
      <c r="F247" s="61"/>
      <c r="G247" s="61"/>
    </row>
    <row r="248" spans="2:7">
      <c r="B248" s="60"/>
      <c r="C248" s="61"/>
      <c r="D248" s="61"/>
      <c r="E248" s="61"/>
      <c r="F248" s="61"/>
      <c r="G248" s="61"/>
    </row>
    <row r="249" spans="2:7">
      <c r="B249" s="60"/>
      <c r="C249" s="61"/>
      <c r="D249" s="61"/>
      <c r="E249" s="61"/>
      <c r="F249" s="61"/>
      <c r="G249" s="61"/>
    </row>
    <row r="250" spans="2:7">
      <c r="B250" s="60"/>
      <c r="C250" s="61"/>
      <c r="D250" s="61"/>
      <c r="E250" s="61"/>
      <c r="F250" s="61"/>
      <c r="G250" s="61"/>
    </row>
    <row r="251" spans="2:7">
      <c r="B251" s="60"/>
      <c r="C251" s="61"/>
      <c r="D251" s="61"/>
      <c r="E251" s="61"/>
      <c r="F251" s="61"/>
      <c r="G251" s="61"/>
    </row>
    <row r="252" spans="2:7">
      <c r="B252" s="60"/>
      <c r="C252" s="61"/>
      <c r="D252" s="61"/>
      <c r="E252" s="61"/>
      <c r="F252" s="61"/>
      <c r="G252" s="61"/>
    </row>
    <row r="253" spans="2:7">
      <c r="B253" s="60"/>
      <c r="C253" s="61"/>
      <c r="D253" s="61"/>
      <c r="E253" s="61"/>
      <c r="F253" s="61"/>
      <c r="G253" s="61"/>
    </row>
    <row r="254" spans="2:7">
      <c r="B254" s="60"/>
      <c r="C254" s="61"/>
      <c r="D254" s="61"/>
      <c r="E254" s="61"/>
      <c r="F254" s="61"/>
      <c r="G254" s="61"/>
    </row>
    <row r="255" spans="2:7">
      <c r="B255" s="60"/>
      <c r="C255" s="61"/>
      <c r="D255" s="61"/>
      <c r="E255" s="61"/>
      <c r="F255" s="61"/>
      <c r="G255" s="61"/>
    </row>
    <row r="256" spans="2:7">
      <c r="B256" s="60"/>
      <c r="C256" s="61"/>
      <c r="D256" s="61"/>
      <c r="E256" s="61"/>
      <c r="F256" s="61"/>
      <c r="G256" s="61"/>
    </row>
    <row r="257" spans="2:7">
      <c r="B257" s="60"/>
      <c r="C257" s="61"/>
      <c r="D257" s="61"/>
      <c r="E257" s="61"/>
      <c r="F257" s="61"/>
      <c r="G257" s="61"/>
    </row>
    <row r="258" spans="2:7">
      <c r="B258" s="60"/>
      <c r="C258" s="61"/>
      <c r="D258" s="61"/>
      <c r="E258" s="61"/>
      <c r="F258" s="61"/>
      <c r="G258" s="61"/>
    </row>
    <row r="259" spans="2:7">
      <c r="B259" s="60"/>
      <c r="C259" s="61"/>
      <c r="D259" s="61"/>
      <c r="E259" s="61"/>
      <c r="F259" s="61"/>
      <c r="G259" s="61"/>
    </row>
    <row r="260" spans="2:7">
      <c r="B260" s="60"/>
      <c r="C260" s="61"/>
      <c r="D260" s="61"/>
      <c r="E260" s="61"/>
      <c r="F260" s="61"/>
      <c r="G260" s="61"/>
    </row>
    <row r="261" spans="2:7">
      <c r="B261" s="60"/>
      <c r="C261" s="61"/>
      <c r="D261" s="61"/>
      <c r="E261" s="61"/>
      <c r="F261" s="61"/>
      <c r="G261" s="61"/>
    </row>
    <row r="262" spans="2:7">
      <c r="B262" s="60"/>
      <c r="C262" s="61"/>
      <c r="D262" s="61"/>
      <c r="E262" s="61"/>
      <c r="F262" s="61"/>
      <c r="G262" s="61"/>
    </row>
    <row r="263" spans="2:7">
      <c r="B263" s="60"/>
      <c r="C263" s="61"/>
      <c r="D263" s="61"/>
      <c r="E263" s="61"/>
      <c r="F263" s="61"/>
      <c r="G263" s="61"/>
    </row>
    <row r="264" spans="2:7">
      <c r="B264" s="60"/>
      <c r="C264" s="61"/>
      <c r="D264" s="61"/>
      <c r="E264" s="61"/>
      <c r="F264" s="61"/>
      <c r="G264" s="61"/>
    </row>
    <row r="265" spans="2:7">
      <c r="B265" s="60"/>
      <c r="C265" s="61"/>
      <c r="D265" s="61"/>
      <c r="E265" s="61"/>
      <c r="F265" s="61"/>
      <c r="G265" s="61"/>
    </row>
    <row r="266" spans="2:7">
      <c r="B266" s="60"/>
      <c r="C266" s="61"/>
      <c r="D266" s="61"/>
      <c r="E266" s="61"/>
      <c r="F266" s="61"/>
      <c r="G266" s="61"/>
    </row>
    <row r="267" spans="2:7">
      <c r="B267" s="60"/>
      <c r="C267" s="61"/>
      <c r="D267" s="61"/>
      <c r="E267" s="61"/>
      <c r="F267" s="61"/>
      <c r="G267" s="61"/>
    </row>
    <row r="268" spans="2:7">
      <c r="B268" s="60"/>
      <c r="C268" s="61"/>
      <c r="D268" s="61"/>
      <c r="E268" s="61"/>
      <c r="F268" s="61"/>
      <c r="G268" s="61"/>
    </row>
    <row r="269" spans="2:7">
      <c r="B269" s="60"/>
      <c r="C269" s="61"/>
      <c r="D269" s="61"/>
      <c r="E269" s="61"/>
      <c r="F269" s="61"/>
      <c r="G269" s="61"/>
    </row>
    <row r="270" spans="2:7">
      <c r="B270" s="60"/>
      <c r="C270" s="61"/>
      <c r="D270" s="61"/>
      <c r="E270" s="61"/>
      <c r="F270" s="61"/>
      <c r="G270" s="61"/>
    </row>
    <row r="271" spans="2:7">
      <c r="B271" s="60"/>
      <c r="C271" s="61"/>
      <c r="D271" s="61"/>
      <c r="E271" s="61"/>
      <c r="F271" s="61"/>
      <c r="G271" s="61"/>
    </row>
    <row r="272" spans="2:7">
      <c r="B272" s="60"/>
      <c r="C272" s="61"/>
      <c r="D272" s="61"/>
      <c r="E272" s="61"/>
      <c r="F272" s="61"/>
      <c r="G272" s="61"/>
    </row>
    <row r="273" spans="2:7">
      <c r="B273" s="60"/>
      <c r="C273" s="61"/>
      <c r="D273" s="61"/>
      <c r="E273" s="61"/>
      <c r="F273" s="61"/>
      <c r="G273" s="61"/>
    </row>
    <row r="274" spans="2:7">
      <c r="B274" s="60"/>
      <c r="C274" s="61"/>
      <c r="D274" s="61"/>
      <c r="E274" s="61"/>
      <c r="F274" s="61"/>
      <c r="G274" s="61"/>
    </row>
    <row r="275" spans="2:7">
      <c r="B275" s="60"/>
      <c r="C275" s="61"/>
      <c r="D275" s="61"/>
      <c r="E275" s="61"/>
      <c r="F275" s="61"/>
      <c r="G275" s="61"/>
    </row>
    <row r="276" spans="2:7">
      <c r="B276" s="60"/>
      <c r="C276" s="61"/>
      <c r="D276" s="61"/>
      <c r="E276" s="61"/>
      <c r="F276" s="61"/>
      <c r="G276" s="61"/>
    </row>
    <row r="277" spans="2:7">
      <c r="B277" s="60"/>
      <c r="C277" s="61"/>
      <c r="D277" s="61"/>
      <c r="E277" s="61"/>
      <c r="F277" s="61"/>
      <c r="G277" s="61"/>
    </row>
    <row r="278" spans="2:7">
      <c r="B278" s="60"/>
      <c r="C278" s="61"/>
      <c r="D278" s="61"/>
      <c r="E278" s="61"/>
      <c r="F278" s="61"/>
      <c r="G278" s="61"/>
    </row>
    <row r="279" spans="2:7">
      <c r="B279" s="60"/>
      <c r="C279" s="61"/>
      <c r="D279" s="61"/>
      <c r="E279" s="61"/>
      <c r="F279" s="61"/>
      <c r="G279" s="61"/>
    </row>
    <row r="280" spans="2:7">
      <c r="B280" s="60"/>
      <c r="C280" s="61"/>
      <c r="D280" s="61"/>
      <c r="E280" s="61"/>
      <c r="F280" s="61"/>
      <c r="G280" s="61"/>
    </row>
    <row r="281" spans="2:7">
      <c r="B281" s="60"/>
      <c r="C281" s="61"/>
      <c r="D281" s="61"/>
      <c r="E281" s="61"/>
      <c r="F281" s="61"/>
      <c r="G281" s="61"/>
    </row>
    <row r="282" spans="2:7">
      <c r="B282" s="60"/>
      <c r="C282" s="61"/>
      <c r="D282" s="61"/>
      <c r="E282" s="61"/>
      <c r="F282" s="61"/>
      <c r="G282" s="61"/>
    </row>
    <row r="283" spans="2:7">
      <c r="B283" s="60"/>
      <c r="C283" s="61"/>
      <c r="D283" s="61"/>
      <c r="E283" s="61"/>
      <c r="F283" s="61"/>
      <c r="G283" s="61"/>
    </row>
    <row r="284" spans="2:7">
      <c r="B284" s="60"/>
      <c r="C284" s="61"/>
      <c r="D284" s="61"/>
      <c r="E284" s="61"/>
      <c r="F284" s="61"/>
      <c r="G284" s="61"/>
    </row>
    <row r="285" spans="2:7">
      <c r="B285" s="60"/>
      <c r="C285" s="61"/>
      <c r="D285" s="61"/>
      <c r="E285" s="61"/>
      <c r="F285" s="61"/>
      <c r="G285" s="61"/>
    </row>
    <row r="286" spans="2:7">
      <c r="B286" s="60"/>
      <c r="C286" s="61"/>
      <c r="D286" s="61"/>
      <c r="E286" s="61"/>
      <c r="F286" s="61"/>
      <c r="G286" s="61"/>
    </row>
    <row r="287" spans="2:7">
      <c r="B287" s="60"/>
      <c r="C287" s="61"/>
      <c r="D287" s="61"/>
      <c r="E287" s="61"/>
      <c r="F287" s="61"/>
      <c r="G287" s="61"/>
    </row>
    <row r="288" spans="2:7">
      <c r="B288" s="60"/>
      <c r="C288" s="61"/>
      <c r="D288" s="61"/>
      <c r="E288" s="61"/>
      <c r="F288" s="61"/>
      <c r="G288" s="61"/>
    </row>
    <row r="289" spans="2:7">
      <c r="B289" s="60"/>
      <c r="C289" s="61"/>
      <c r="D289" s="61"/>
      <c r="E289" s="61"/>
      <c r="F289" s="61"/>
      <c r="G289" s="61"/>
    </row>
    <row r="290" spans="2:7">
      <c r="B290" s="60"/>
      <c r="C290" s="61"/>
      <c r="D290" s="61"/>
      <c r="E290" s="61"/>
      <c r="F290" s="61"/>
      <c r="G290" s="61"/>
    </row>
    <row r="291" spans="2:7">
      <c r="B291" s="60"/>
      <c r="C291" s="61"/>
      <c r="D291" s="61"/>
      <c r="E291" s="61"/>
      <c r="F291" s="61"/>
      <c r="G291" s="61"/>
    </row>
    <row r="292" spans="2:7">
      <c r="B292" s="60"/>
      <c r="C292" s="61"/>
      <c r="D292" s="61"/>
      <c r="E292" s="61"/>
      <c r="F292" s="61"/>
      <c r="G292" s="61"/>
    </row>
    <row r="293" spans="2:7">
      <c r="B293" s="60"/>
      <c r="C293" s="61"/>
      <c r="D293" s="61"/>
      <c r="E293" s="61"/>
      <c r="F293" s="61"/>
      <c r="G293" s="61"/>
    </row>
    <row r="294" spans="2:7">
      <c r="B294" s="60"/>
      <c r="C294" s="61"/>
      <c r="D294" s="61"/>
      <c r="E294" s="61"/>
      <c r="F294" s="61"/>
      <c r="G294" s="61"/>
    </row>
    <row r="295" spans="2:7">
      <c r="B295" s="60"/>
      <c r="C295" s="61"/>
      <c r="D295" s="61"/>
      <c r="E295" s="61"/>
      <c r="F295" s="61"/>
      <c r="G295" s="61"/>
    </row>
    <row r="296" spans="2:7">
      <c r="B296" s="60"/>
      <c r="C296" s="61"/>
      <c r="D296" s="61"/>
      <c r="E296" s="61"/>
      <c r="F296" s="61"/>
      <c r="G296" s="61"/>
    </row>
    <row r="297" spans="2:7">
      <c r="B297" s="60"/>
      <c r="C297" s="61"/>
      <c r="D297" s="61"/>
      <c r="E297" s="61"/>
      <c r="F297" s="61"/>
      <c r="G297" s="61"/>
    </row>
    <row r="298" spans="2:7">
      <c r="B298" s="60"/>
      <c r="C298" s="61"/>
      <c r="D298" s="61"/>
      <c r="E298" s="61"/>
      <c r="F298" s="61"/>
      <c r="G298" s="61"/>
    </row>
    <row r="299" spans="2:7">
      <c r="B299" s="60"/>
      <c r="C299" s="61"/>
      <c r="D299" s="61"/>
      <c r="E299" s="61"/>
      <c r="F299" s="61"/>
      <c r="G299" s="61"/>
    </row>
    <row r="300" spans="2:7">
      <c r="B300" s="60"/>
      <c r="C300" s="61"/>
      <c r="D300" s="61"/>
      <c r="E300" s="61"/>
      <c r="F300" s="61"/>
      <c r="G300" s="61"/>
    </row>
    <row r="301" spans="2:7">
      <c r="B301" s="60"/>
      <c r="C301" s="61"/>
      <c r="D301" s="61"/>
      <c r="E301" s="61"/>
      <c r="F301" s="61"/>
      <c r="G301" s="61"/>
    </row>
    <row r="302" spans="2:7">
      <c r="B302" s="60"/>
      <c r="C302" s="61"/>
      <c r="D302" s="61"/>
      <c r="E302" s="61"/>
      <c r="F302" s="61"/>
      <c r="G302" s="61"/>
    </row>
    <row r="303" spans="2:7">
      <c r="B303" s="60"/>
      <c r="C303" s="61"/>
      <c r="D303" s="61"/>
      <c r="E303" s="61"/>
      <c r="F303" s="61"/>
      <c r="G303" s="61"/>
    </row>
    <row r="304" spans="2:7">
      <c r="B304" s="60"/>
      <c r="C304" s="61"/>
      <c r="D304" s="61"/>
      <c r="E304" s="61"/>
      <c r="F304" s="61"/>
      <c r="G304" s="61"/>
    </row>
    <row r="305" spans="2:7">
      <c r="B305" s="60"/>
      <c r="C305" s="61"/>
      <c r="D305" s="61"/>
      <c r="E305" s="61"/>
      <c r="F305" s="61"/>
      <c r="G305" s="61"/>
    </row>
    <row r="306" spans="2:7">
      <c r="B306" s="60"/>
      <c r="C306" s="61"/>
      <c r="D306" s="61"/>
      <c r="E306" s="61"/>
      <c r="F306" s="61"/>
      <c r="G306" s="61"/>
    </row>
    <row r="307" spans="2:7">
      <c r="B307" s="60"/>
      <c r="C307" s="61"/>
      <c r="D307" s="61"/>
      <c r="E307" s="61"/>
      <c r="F307" s="61"/>
      <c r="G307" s="61"/>
    </row>
    <row r="308" spans="2:7">
      <c r="B308" s="60"/>
      <c r="C308" s="61"/>
      <c r="D308" s="61"/>
      <c r="E308" s="61"/>
      <c r="F308" s="61"/>
      <c r="G308" s="61"/>
    </row>
    <row r="309" spans="2:7">
      <c r="B309" s="60"/>
      <c r="C309" s="61"/>
      <c r="D309" s="61"/>
      <c r="E309" s="61"/>
      <c r="F309" s="61"/>
      <c r="G309" s="61"/>
    </row>
    <row r="310" spans="2:7">
      <c r="B310" s="60"/>
      <c r="C310" s="61"/>
      <c r="D310" s="61"/>
      <c r="E310" s="61"/>
      <c r="F310" s="61"/>
      <c r="G310" s="61"/>
    </row>
  </sheetData>
  <mergeCells count="3">
    <mergeCell ref="D2:P2"/>
    <mergeCell ref="B3:B4"/>
    <mergeCell ref="C3:U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opLeftCell="A7" workbookViewId="0">
      <selection activeCell="D28" sqref="D28:D46"/>
    </sheetView>
  </sheetViews>
  <sheetFormatPr baseColWidth="10" defaultRowHeight="15"/>
  <cols>
    <col min="3" max="3" width="19.140625" customWidth="1"/>
  </cols>
  <sheetData>
    <row r="2" spans="1:8">
      <c r="A2" t="s">
        <v>194</v>
      </c>
      <c r="B2" t="s">
        <v>195</v>
      </c>
      <c r="C2" t="s">
        <v>195</v>
      </c>
      <c r="D2" t="s">
        <v>196</v>
      </c>
      <c r="E2" t="s">
        <v>197</v>
      </c>
      <c r="F2" t="s">
        <v>198</v>
      </c>
      <c r="G2" t="s">
        <v>199</v>
      </c>
      <c r="H2" t="s">
        <v>65</v>
      </c>
    </row>
    <row r="4" spans="1:8">
      <c r="A4">
        <v>2001</v>
      </c>
      <c r="B4">
        <v>4851648</v>
      </c>
      <c r="C4">
        <v>455836</v>
      </c>
      <c r="D4">
        <v>285886</v>
      </c>
      <c r="E4">
        <v>350661</v>
      </c>
      <c r="F4">
        <v>213505</v>
      </c>
      <c r="G4">
        <v>2429696</v>
      </c>
      <c r="H4">
        <v>8587232</v>
      </c>
    </row>
    <row r="5" spans="1:8">
      <c r="A5">
        <v>2002</v>
      </c>
      <c r="B5">
        <v>5144635</v>
      </c>
      <c r="C5">
        <v>479653</v>
      </c>
      <c r="D5">
        <v>334457</v>
      </c>
      <c r="E5">
        <v>376793</v>
      </c>
      <c r="F5">
        <v>243109</v>
      </c>
      <c r="G5">
        <v>2573747</v>
      </c>
      <c r="H5">
        <v>9152394</v>
      </c>
    </row>
    <row r="6" spans="1:8">
      <c r="A6">
        <v>2003</v>
      </c>
      <c r="B6">
        <v>5424169</v>
      </c>
      <c r="C6">
        <v>421379</v>
      </c>
      <c r="D6">
        <v>317774</v>
      </c>
      <c r="E6">
        <v>400785</v>
      </c>
      <c r="F6">
        <v>263817</v>
      </c>
      <c r="G6">
        <v>2574878</v>
      </c>
      <c r="H6">
        <v>9402802</v>
      </c>
    </row>
    <row r="7" spans="1:8">
      <c r="A7">
        <v>2004</v>
      </c>
      <c r="B7">
        <v>5442504</v>
      </c>
      <c r="C7">
        <v>460398</v>
      </c>
      <c r="D7">
        <v>348480</v>
      </c>
      <c r="E7">
        <v>409237</v>
      </c>
      <c r="F7">
        <v>247026</v>
      </c>
      <c r="G7">
        <v>2659008</v>
      </c>
      <c r="H7">
        <v>9566653</v>
      </c>
    </row>
    <row r="8" spans="1:8">
      <c r="A8">
        <v>2005</v>
      </c>
      <c r="B8">
        <v>5811310</v>
      </c>
      <c r="C8">
        <v>518132</v>
      </c>
      <c r="D8">
        <v>408949</v>
      </c>
      <c r="E8">
        <v>461942</v>
      </c>
      <c r="F8">
        <v>284664</v>
      </c>
      <c r="G8">
        <v>2786705</v>
      </c>
      <c r="H8">
        <v>10271702</v>
      </c>
    </row>
    <row r="9" spans="1:8">
      <c r="A9">
        <v>2006</v>
      </c>
      <c r="B9">
        <v>5759145</v>
      </c>
      <c r="C9">
        <v>666405</v>
      </c>
      <c r="D9">
        <v>448402</v>
      </c>
      <c r="E9">
        <v>495509</v>
      </c>
      <c r="F9">
        <v>318223</v>
      </c>
      <c r="G9">
        <v>3138449</v>
      </c>
      <c r="H9">
        <v>10826133</v>
      </c>
    </row>
    <row r="10" spans="1:8">
      <c r="A10">
        <v>2007</v>
      </c>
      <c r="B10">
        <v>5928821</v>
      </c>
      <c r="C10">
        <v>653439</v>
      </c>
      <c r="D10">
        <v>448189</v>
      </c>
      <c r="E10">
        <v>534252</v>
      </c>
      <c r="F10">
        <v>321470</v>
      </c>
      <c r="G10">
        <v>3206100</v>
      </c>
      <c r="H10">
        <v>11092271</v>
      </c>
    </row>
    <row r="11" spans="1:8">
      <c r="A11">
        <v>2008</v>
      </c>
      <c r="B11">
        <v>5763649</v>
      </c>
      <c r="C11">
        <v>682438</v>
      </c>
      <c r="D11">
        <v>396789</v>
      </c>
      <c r="E11">
        <v>553527</v>
      </c>
      <c r="F11">
        <v>338431</v>
      </c>
      <c r="G11">
        <v>3165553</v>
      </c>
      <c r="H11">
        <v>10900387</v>
      </c>
    </row>
    <row r="12" spans="1:8">
      <c r="A12">
        <v>2009</v>
      </c>
      <c r="B12">
        <v>5780314</v>
      </c>
      <c r="C12">
        <v>583099</v>
      </c>
      <c r="D12">
        <v>433292</v>
      </c>
      <c r="E12">
        <v>574797</v>
      </c>
      <c r="F12">
        <v>344483</v>
      </c>
      <c r="G12">
        <v>3247474</v>
      </c>
      <c r="H12">
        <v>10963459</v>
      </c>
    </row>
    <row r="13" spans="1:8">
      <c r="A13">
        <v>2010</v>
      </c>
      <c r="B13">
        <v>5945036</v>
      </c>
      <c r="C13">
        <v>579231</v>
      </c>
      <c r="D13">
        <v>444651</v>
      </c>
      <c r="E13">
        <v>629255</v>
      </c>
      <c r="F13">
        <v>359460</v>
      </c>
      <c r="G13">
        <v>3336042</v>
      </c>
      <c r="H13">
        <v>11293675</v>
      </c>
    </row>
    <row r="14" spans="1:8">
      <c r="A14">
        <v>2011</v>
      </c>
      <c r="B14">
        <v>5950165</v>
      </c>
      <c r="C14">
        <v>579531</v>
      </c>
      <c r="D14">
        <v>465897</v>
      </c>
      <c r="E14">
        <v>656374</v>
      </c>
      <c r="F14">
        <v>363769</v>
      </c>
      <c r="G14">
        <v>3304124</v>
      </c>
      <c r="H14">
        <v>11319860</v>
      </c>
    </row>
    <row r="15" spans="1:8">
      <c r="A15">
        <v>2012</v>
      </c>
      <c r="B15">
        <v>5933189</v>
      </c>
      <c r="C15">
        <v>541659</v>
      </c>
      <c r="D15">
        <v>476533</v>
      </c>
      <c r="E15">
        <v>675706</v>
      </c>
      <c r="F15">
        <v>379903</v>
      </c>
      <c r="G15">
        <v>3167124</v>
      </c>
      <c r="H15">
        <v>11174114</v>
      </c>
    </row>
    <row r="16" spans="1:8">
      <c r="A16">
        <v>2013</v>
      </c>
      <c r="B16">
        <v>6028940</v>
      </c>
      <c r="C16">
        <v>542370</v>
      </c>
      <c r="D16">
        <v>470571</v>
      </c>
      <c r="E16">
        <v>706215</v>
      </c>
      <c r="F16">
        <v>377122</v>
      </c>
      <c r="G16">
        <v>3196211</v>
      </c>
      <c r="H16">
        <v>11321429</v>
      </c>
    </row>
    <row r="17" spans="1:8">
      <c r="A17">
        <v>2014</v>
      </c>
      <c r="B17">
        <v>6138931</v>
      </c>
      <c r="C17">
        <v>530472</v>
      </c>
      <c r="D17">
        <v>464026</v>
      </c>
      <c r="E17">
        <v>733180</v>
      </c>
      <c r="F17">
        <v>416643</v>
      </c>
      <c r="G17">
        <v>3269045</v>
      </c>
      <c r="H17">
        <v>11552297</v>
      </c>
    </row>
    <row r="18" spans="1:8">
      <c r="A18">
        <v>2015</v>
      </c>
      <c r="B18">
        <v>6171393</v>
      </c>
      <c r="C18">
        <v>520388</v>
      </c>
      <c r="D18">
        <v>459121</v>
      </c>
      <c r="E18">
        <v>748376</v>
      </c>
      <c r="F18">
        <v>441255</v>
      </c>
      <c r="G18">
        <v>3162423</v>
      </c>
      <c r="H18">
        <v>11502956</v>
      </c>
    </row>
    <row r="19" spans="1:8">
      <c r="A19">
        <v>2016</v>
      </c>
      <c r="B19">
        <v>6250423</v>
      </c>
      <c r="C19">
        <v>537809</v>
      </c>
      <c r="D19">
        <v>454117</v>
      </c>
      <c r="E19">
        <v>776640</v>
      </c>
      <c r="F19">
        <v>431823</v>
      </c>
      <c r="G19">
        <v>3059420</v>
      </c>
      <c r="H19">
        <v>11510232</v>
      </c>
    </row>
    <row r="20" spans="1:8">
      <c r="A20">
        <v>2017</v>
      </c>
      <c r="B20">
        <v>6200232</v>
      </c>
      <c r="C20">
        <v>508672</v>
      </c>
      <c r="D20">
        <v>444950</v>
      </c>
      <c r="E20">
        <v>757577</v>
      </c>
      <c r="F20">
        <v>424518</v>
      </c>
      <c r="G20">
        <v>2877033</v>
      </c>
      <c r="H20">
        <v>11212982</v>
      </c>
    </row>
    <row r="21" spans="1:8">
      <c r="A21">
        <v>2018</v>
      </c>
      <c r="B21">
        <v>6203511</v>
      </c>
      <c r="C21">
        <v>507596</v>
      </c>
      <c r="D21">
        <v>446558</v>
      </c>
      <c r="E21">
        <v>789140</v>
      </c>
      <c r="F21">
        <v>460460</v>
      </c>
      <c r="G21">
        <v>2766995</v>
      </c>
      <c r="H21">
        <v>11174260</v>
      </c>
    </row>
    <row r="22" spans="1:8">
      <c r="A22">
        <v>2019</v>
      </c>
      <c r="B22">
        <v>6046363</v>
      </c>
      <c r="C22">
        <v>493960</v>
      </c>
      <c r="D22">
        <v>427874</v>
      </c>
      <c r="E22">
        <v>817519</v>
      </c>
      <c r="F22">
        <v>462046</v>
      </c>
      <c r="G22">
        <v>2652120</v>
      </c>
      <c r="H22">
        <v>10899882</v>
      </c>
    </row>
    <row r="24" spans="1:8">
      <c r="A24" t="s">
        <v>65</v>
      </c>
      <c r="B24">
        <v>110774378</v>
      </c>
      <c r="C24">
        <v>10262467</v>
      </c>
      <c r="D24">
        <v>7976516</v>
      </c>
      <c r="E24">
        <v>11447485</v>
      </c>
      <c r="F24">
        <v>6691727</v>
      </c>
      <c r="G24">
        <v>56572147</v>
      </c>
      <c r="H24">
        <v>203724720</v>
      </c>
    </row>
    <row r="27" spans="1:8">
      <c r="B27" t="s">
        <v>200</v>
      </c>
      <c r="C27" t="s">
        <v>201</v>
      </c>
      <c r="D27" t="s">
        <v>202</v>
      </c>
    </row>
    <row r="28" spans="1:8">
      <c r="A28">
        <v>2001</v>
      </c>
      <c r="B28">
        <f>SUM(B4:C4)</f>
        <v>5307484</v>
      </c>
      <c r="C28">
        <f>SUM(D4:F4)</f>
        <v>850052</v>
      </c>
      <c r="D28">
        <f>SUM(G4)</f>
        <v>2429696</v>
      </c>
    </row>
    <row r="29" spans="1:8">
      <c r="A29">
        <v>2002</v>
      </c>
      <c r="B29">
        <f t="shared" ref="B29:B46" si="0">SUM(B5:C5)</f>
        <v>5624288</v>
      </c>
      <c r="C29">
        <f t="shared" ref="C29:C46" si="1">SUM(D5:F5)</f>
        <v>954359</v>
      </c>
      <c r="D29">
        <f t="shared" ref="D29:D46" si="2">SUM(G5)</f>
        <v>2573747</v>
      </c>
    </row>
    <row r="30" spans="1:8">
      <c r="A30">
        <v>2003</v>
      </c>
      <c r="B30">
        <f t="shared" si="0"/>
        <v>5845548</v>
      </c>
      <c r="C30">
        <f t="shared" si="1"/>
        <v>982376</v>
      </c>
      <c r="D30">
        <f t="shared" si="2"/>
        <v>2574878</v>
      </c>
    </row>
    <row r="31" spans="1:8">
      <c r="A31">
        <v>2004</v>
      </c>
      <c r="B31">
        <f t="shared" si="0"/>
        <v>5902902</v>
      </c>
      <c r="C31">
        <f t="shared" si="1"/>
        <v>1004743</v>
      </c>
      <c r="D31">
        <f t="shared" si="2"/>
        <v>2659008</v>
      </c>
    </row>
    <row r="32" spans="1:8">
      <c r="A32">
        <v>2005</v>
      </c>
      <c r="B32">
        <f t="shared" si="0"/>
        <v>6329442</v>
      </c>
      <c r="C32">
        <f t="shared" si="1"/>
        <v>1155555</v>
      </c>
      <c r="D32">
        <f t="shared" si="2"/>
        <v>2786705</v>
      </c>
    </row>
    <row r="33" spans="1:4">
      <c r="A33">
        <v>2006</v>
      </c>
      <c r="B33">
        <f t="shared" si="0"/>
        <v>6425550</v>
      </c>
      <c r="C33">
        <f t="shared" si="1"/>
        <v>1262134</v>
      </c>
      <c r="D33">
        <f t="shared" si="2"/>
        <v>3138449</v>
      </c>
    </row>
    <row r="34" spans="1:4">
      <c r="A34">
        <v>2007</v>
      </c>
      <c r="B34">
        <f t="shared" si="0"/>
        <v>6582260</v>
      </c>
      <c r="C34">
        <f t="shared" si="1"/>
        <v>1303911</v>
      </c>
      <c r="D34">
        <f t="shared" si="2"/>
        <v>3206100</v>
      </c>
    </row>
    <row r="35" spans="1:4">
      <c r="A35">
        <v>2008</v>
      </c>
      <c r="B35">
        <f t="shared" si="0"/>
        <v>6446087</v>
      </c>
      <c r="C35">
        <f t="shared" si="1"/>
        <v>1288747</v>
      </c>
      <c r="D35">
        <f t="shared" si="2"/>
        <v>3165553</v>
      </c>
    </row>
    <row r="36" spans="1:4">
      <c r="A36">
        <v>2009</v>
      </c>
      <c r="B36">
        <f t="shared" si="0"/>
        <v>6363413</v>
      </c>
      <c r="C36">
        <f t="shared" si="1"/>
        <v>1352572</v>
      </c>
      <c r="D36">
        <f t="shared" si="2"/>
        <v>3247474</v>
      </c>
    </row>
    <row r="37" spans="1:4">
      <c r="A37">
        <v>2010</v>
      </c>
      <c r="B37">
        <f t="shared" si="0"/>
        <v>6524267</v>
      </c>
      <c r="C37">
        <f t="shared" si="1"/>
        <v>1433366</v>
      </c>
      <c r="D37">
        <f t="shared" si="2"/>
        <v>3336042</v>
      </c>
    </row>
    <row r="38" spans="1:4">
      <c r="A38">
        <v>2011</v>
      </c>
      <c r="B38">
        <f t="shared" si="0"/>
        <v>6529696</v>
      </c>
      <c r="C38">
        <f t="shared" si="1"/>
        <v>1486040</v>
      </c>
      <c r="D38">
        <f t="shared" si="2"/>
        <v>3304124</v>
      </c>
    </row>
    <row r="39" spans="1:4">
      <c r="A39">
        <v>2012</v>
      </c>
      <c r="B39">
        <f t="shared" si="0"/>
        <v>6474848</v>
      </c>
      <c r="C39">
        <f t="shared" si="1"/>
        <v>1532142</v>
      </c>
      <c r="D39">
        <f t="shared" si="2"/>
        <v>3167124</v>
      </c>
    </row>
    <row r="40" spans="1:4">
      <c r="A40">
        <v>2013</v>
      </c>
      <c r="B40">
        <f t="shared" si="0"/>
        <v>6571310</v>
      </c>
      <c r="C40">
        <f t="shared" si="1"/>
        <v>1553908</v>
      </c>
      <c r="D40">
        <f t="shared" si="2"/>
        <v>3196211</v>
      </c>
    </row>
    <row r="41" spans="1:4">
      <c r="A41">
        <v>2014</v>
      </c>
      <c r="B41">
        <f t="shared" si="0"/>
        <v>6669403</v>
      </c>
      <c r="C41">
        <f t="shared" si="1"/>
        <v>1613849</v>
      </c>
      <c r="D41">
        <f t="shared" si="2"/>
        <v>3269045</v>
      </c>
    </row>
    <row r="42" spans="1:4">
      <c r="A42">
        <v>2015</v>
      </c>
      <c r="B42">
        <f t="shared" si="0"/>
        <v>6691781</v>
      </c>
      <c r="C42">
        <f t="shared" si="1"/>
        <v>1648752</v>
      </c>
      <c r="D42">
        <f t="shared" si="2"/>
        <v>3162423</v>
      </c>
    </row>
    <row r="43" spans="1:4">
      <c r="A43">
        <v>2016</v>
      </c>
      <c r="B43">
        <f t="shared" si="0"/>
        <v>6788232</v>
      </c>
      <c r="C43">
        <f t="shared" si="1"/>
        <v>1662580</v>
      </c>
      <c r="D43">
        <f t="shared" si="2"/>
        <v>3059420</v>
      </c>
    </row>
    <row r="44" spans="1:4">
      <c r="A44">
        <v>2017</v>
      </c>
      <c r="B44">
        <f t="shared" si="0"/>
        <v>6708904</v>
      </c>
      <c r="C44">
        <f t="shared" si="1"/>
        <v>1627045</v>
      </c>
      <c r="D44">
        <f t="shared" si="2"/>
        <v>2877033</v>
      </c>
    </row>
    <row r="45" spans="1:4">
      <c r="A45">
        <v>2018</v>
      </c>
      <c r="B45">
        <f t="shared" si="0"/>
        <v>6711107</v>
      </c>
      <c r="C45">
        <f t="shared" si="1"/>
        <v>1696158</v>
      </c>
      <c r="D45">
        <f t="shared" si="2"/>
        <v>2766995</v>
      </c>
    </row>
    <row r="46" spans="1:4">
      <c r="A46">
        <v>2019</v>
      </c>
      <c r="B46">
        <f t="shared" si="0"/>
        <v>6540323</v>
      </c>
      <c r="C46">
        <f t="shared" si="1"/>
        <v>1707439</v>
      </c>
      <c r="D46">
        <f t="shared" si="2"/>
        <v>2652120</v>
      </c>
    </row>
  </sheetData>
  <pageMargins left="0.7" right="0.7" top="0.75" bottom="0.75" header="0.3" footer="0.3"/>
  <ignoredErrors>
    <ignoredError sqref="B28:C28 B29:C4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1.1.Por año y fuente</vt:lpstr>
      <vt:lpstr>1.2. Ranking Edo. Residencia</vt:lpstr>
      <vt:lpstr>1.3.Caractlaboral1994-2020</vt:lpstr>
      <vt:lpstr>1.4.Caractdemog2001-2019</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ARM</cp:lastModifiedBy>
  <dcterms:created xsi:type="dcterms:W3CDTF">2018-06-05T22:53:07Z</dcterms:created>
  <dcterms:modified xsi:type="dcterms:W3CDTF">2021-05-15T00:05:19Z</dcterms:modified>
</cp:coreProperties>
</file>