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lopezv\Documents\DESMI-RLV\OMI\OMI 2023\Naturalizados\Tablas\"/>
    </mc:Choice>
  </mc:AlternateContent>
  <xr:revisionPtr revIDLastSave="0" documentId="13_ncr:1_{3CECB7F2-625D-49F5-88B5-6AC0C23DEC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Índice" sheetId="8" r:id="rId1"/>
    <sheet name="IV.1 Total Naturalizados" sheetId="4" r:id="rId2"/>
    <sheet name="IV.2 Total Naturalizados Mex" sheetId="5" r:id="rId3"/>
    <sheet name="IV.3 Total Nat Pais" sheetId="6" r:id="rId4"/>
    <sheet name="IV.3.1 Prin.Paises Nat" sheetId="7" r:id="rId5"/>
    <sheet name="IV.4 Carac.Demograficas" sheetId="3" r:id="rId6"/>
    <sheet name="IV.5 Carac.Sociales" sheetId="1" r:id="rId7"/>
    <sheet name="IV.6 Carac.Laborales" sheetId="2" r:id="rId8"/>
  </sheets>
  <definedNames>
    <definedName name="_xlnm._FilterDatabase" localSheetId="3" hidden="1">'IV.3 Total Nat Pais'!$B$1:$B$263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2" l="1"/>
  <c r="D32" i="1"/>
  <c r="E5" i="5"/>
  <c r="D29" i="2"/>
  <c r="D30" i="2"/>
  <c r="D28" i="2"/>
  <c r="G26" i="1"/>
  <c r="E26" i="1"/>
  <c r="F26" i="1"/>
  <c r="D40" i="1"/>
  <c r="D17" i="1" l="1"/>
  <c r="D7" i="3" l="1"/>
  <c r="D8" i="3"/>
  <c r="Z15" i="7"/>
  <c r="Y15" i="7"/>
  <c r="Z14" i="7"/>
  <c r="Y14" i="7"/>
  <c r="Z13" i="7"/>
  <c r="Y13" i="7"/>
  <c r="Z12" i="7"/>
  <c r="Y12" i="7"/>
  <c r="Z11" i="7"/>
  <c r="Y11" i="7"/>
  <c r="Z10" i="7"/>
  <c r="Y10" i="7"/>
  <c r="Z9" i="7"/>
  <c r="Y9" i="7"/>
  <c r="Z8" i="7"/>
  <c r="Y8" i="7"/>
  <c r="Z7" i="7"/>
  <c r="Y7" i="7"/>
  <c r="Z6" i="7"/>
  <c r="Y6" i="7"/>
  <c r="E6" i="5" l="1"/>
  <c r="G6" i="5"/>
  <c r="G5" i="5"/>
  <c r="J20" i="3"/>
  <c r="K20" i="3"/>
  <c r="L20" i="3"/>
  <c r="J21" i="3"/>
  <c r="K21" i="3"/>
  <c r="L21" i="3"/>
  <c r="I21" i="3"/>
  <c r="I20" i="3"/>
  <c r="L34" i="1"/>
  <c r="E34" i="1"/>
  <c r="J37" i="1" s="1"/>
  <c r="F34" i="1"/>
  <c r="G34" i="1"/>
  <c r="J28" i="1"/>
  <c r="K31" i="1"/>
  <c r="L28" i="1"/>
  <c r="C16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Y16" i="7"/>
  <c r="Y5" i="7" s="1"/>
  <c r="Y20" i="7" s="1"/>
  <c r="Y24" i="7" s="1"/>
  <c r="Z16" i="7"/>
  <c r="Z5" i="7" s="1"/>
  <c r="Z20" i="7" s="1"/>
  <c r="X16" i="7"/>
  <c r="G20" i="7"/>
  <c r="G29" i="7" s="1"/>
  <c r="O20" i="7"/>
  <c r="O22" i="7" s="1"/>
  <c r="W20" i="7"/>
  <c r="W22" i="7" s="1"/>
  <c r="C5" i="7"/>
  <c r="C20" i="7" s="1"/>
  <c r="D5" i="7"/>
  <c r="D20" i="7" s="1"/>
  <c r="E5" i="7"/>
  <c r="E20" i="7" s="1"/>
  <c r="F5" i="7"/>
  <c r="F20" i="7" s="1"/>
  <c r="G5" i="7"/>
  <c r="H5" i="7"/>
  <c r="H20" i="7" s="1"/>
  <c r="I5" i="7"/>
  <c r="I20" i="7" s="1"/>
  <c r="K5" i="7"/>
  <c r="K20" i="7" s="1"/>
  <c r="L5" i="7"/>
  <c r="L20" i="7" s="1"/>
  <c r="M5" i="7"/>
  <c r="M20" i="7" s="1"/>
  <c r="N5" i="7"/>
  <c r="N20" i="7" s="1"/>
  <c r="O5" i="7"/>
  <c r="P5" i="7"/>
  <c r="P20" i="7" s="1"/>
  <c r="Q5" i="7"/>
  <c r="Q20" i="7" s="1"/>
  <c r="S5" i="7"/>
  <c r="S20" i="7" s="1"/>
  <c r="T5" i="7"/>
  <c r="T20" i="7" s="1"/>
  <c r="U5" i="7"/>
  <c r="U20" i="7" s="1"/>
  <c r="V5" i="7"/>
  <c r="V20" i="7" s="1"/>
  <c r="W5" i="7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Y5" i="6"/>
  <c r="Z5" i="6"/>
  <c r="W5" i="6"/>
  <c r="X5" i="6"/>
  <c r="F5" i="4"/>
  <c r="F6" i="4"/>
  <c r="J32" i="1" l="1"/>
  <c r="J31" i="1"/>
  <c r="J30" i="1"/>
  <c r="J29" i="1"/>
  <c r="K29" i="1"/>
  <c r="K28" i="1"/>
  <c r="K26" i="1" s="1"/>
  <c r="L32" i="1"/>
  <c r="J36" i="1"/>
  <c r="J40" i="1"/>
  <c r="J39" i="1"/>
  <c r="J35" i="1"/>
  <c r="J38" i="1"/>
  <c r="J27" i="1"/>
  <c r="J26" i="1" s="1"/>
  <c r="K30" i="1"/>
  <c r="L30" i="1"/>
  <c r="L31" i="1"/>
  <c r="L27" i="1"/>
  <c r="K32" i="1"/>
  <c r="L29" i="1"/>
  <c r="K27" i="1"/>
  <c r="K34" i="1"/>
  <c r="K26" i="7"/>
  <c r="K27" i="7"/>
  <c r="K28" i="7"/>
  <c r="K29" i="7"/>
  <c r="K21" i="7"/>
  <c r="K22" i="7"/>
  <c r="K30" i="7"/>
  <c r="K25" i="7"/>
  <c r="K23" i="7"/>
  <c r="K31" i="7"/>
  <c r="K24" i="7"/>
  <c r="K32" i="7"/>
  <c r="H23" i="7"/>
  <c r="H32" i="7"/>
  <c r="H24" i="7"/>
  <c r="H25" i="7"/>
  <c r="H26" i="7"/>
  <c r="H27" i="7"/>
  <c r="H31" i="7"/>
  <c r="H28" i="7"/>
  <c r="H22" i="7"/>
  <c r="H21" i="7"/>
  <c r="H29" i="7"/>
  <c r="H30" i="7"/>
  <c r="F26" i="7"/>
  <c r="F27" i="7"/>
  <c r="F21" i="7"/>
  <c r="F28" i="7"/>
  <c r="F29" i="7"/>
  <c r="F22" i="7"/>
  <c r="F30" i="7"/>
  <c r="F23" i="7"/>
  <c r="F31" i="7"/>
  <c r="F24" i="7"/>
  <c r="F32" i="7"/>
  <c r="F25" i="7"/>
  <c r="S26" i="7"/>
  <c r="S27" i="7"/>
  <c r="S28" i="7"/>
  <c r="S29" i="7"/>
  <c r="S21" i="7"/>
  <c r="S22" i="7"/>
  <c r="S30" i="7"/>
  <c r="S23" i="7"/>
  <c r="S31" i="7"/>
  <c r="S24" i="7"/>
  <c r="S32" i="7"/>
  <c r="S25" i="7"/>
  <c r="Q28" i="7"/>
  <c r="Q29" i="7"/>
  <c r="Q21" i="7"/>
  <c r="Q22" i="7"/>
  <c r="Q30" i="7"/>
  <c r="Q23" i="7"/>
  <c r="Q31" i="7"/>
  <c r="Q24" i="7"/>
  <c r="Q32" i="7"/>
  <c r="Q25" i="7"/>
  <c r="Q27" i="7"/>
  <c r="Q26" i="7"/>
  <c r="N27" i="7"/>
  <c r="N28" i="7"/>
  <c r="N29" i="7"/>
  <c r="N22" i="7"/>
  <c r="N30" i="7"/>
  <c r="N26" i="7"/>
  <c r="N23" i="7"/>
  <c r="N31" i="7"/>
  <c r="N24" i="7"/>
  <c r="N32" i="7"/>
  <c r="N25" i="7"/>
  <c r="N21" i="7"/>
  <c r="E23" i="7"/>
  <c r="E31" i="7"/>
  <c r="E24" i="7"/>
  <c r="E32" i="7"/>
  <c r="E25" i="7"/>
  <c r="E26" i="7"/>
  <c r="E30" i="7"/>
  <c r="E27" i="7"/>
  <c r="E28" i="7"/>
  <c r="E22" i="7"/>
  <c r="E29" i="7"/>
  <c r="E21" i="7"/>
  <c r="T29" i="7"/>
  <c r="T22" i="7"/>
  <c r="T30" i="7"/>
  <c r="T23" i="7"/>
  <c r="T31" i="7"/>
  <c r="T24" i="7"/>
  <c r="T32" i="7"/>
  <c r="T25" i="7"/>
  <c r="T21" i="7"/>
  <c r="T28" i="7"/>
  <c r="T26" i="7"/>
  <c r="T27" i="7"/>
  <c r="I28" i="7"/>
  <c r="I29" i="7"/>
  <c r="I21" i="7"/>
  <c r="I22" i="7"/>
  <c r="I30" i="7"/>
  <c r="I23" i="7"/>
  <c r="I31" i="7"/>
  <c r="I27" i="7"/>
  <c r="I24" i="7"/>
  <c r="I32" i="7"/>
  <c r="I25" i="7"/>
  <c r="I26" i="7"/>
  <c r="P25" i="7"/>
  <c r="P21" i="7"/>
  <c r="P26" i="7"/>
  <c r="P27" i="7"/>
  <c r="P28" i="7"/>
  <c r="P24" i="7"/>
  <c r="P29" i="7"/>
  <c r="P22" i="7"/>
  <c r="P30" i="7"/>
  <c r="P23" i="7"/>
  <c r="P31" i="7"/>
  <c r="P32" i="7"/>
  <c r="V27" i="7"/>
  <c r="V28" i="7"/>
  <c r="V29" i="7"/>
  <c r="V22" i="7"/>
  <c r="V30" i="7"/>
  <c r="V23" i="7"/>
  <c r="V31" i="7"/>
  <c r="V26" i="7"/>
  <c r="V24" i="7"/>
  <c r="V32" i="7"/>
  <c r="V25" i="7"/>
  <c r="V21" i="7"/>
  <c r="M24" i="7"/>
  <c r="M32" i="7"/>
  <c r="M25" i="7"/>
  <c r="M26" i="7"/>
  <c r="M27" i="7"/>
  <c r="M28" i="7"/>
  <c r="M29" i="7"/>
  <c r="M21" i="7"/>
  <c r="M23" i="7"/>
  <c r="M22" i="7"/>
  <c r="M30" i="7"/>
  <c r="M31" i="7"/>
  <c r="D28" i="7"/>
  <c r="D29" i="7"/>
  <c r="D22" i="7"/>
  <c r="D30" i="7"/>
  <c r="D27" i="7"/>
  <c r="D23" i="7"/>
  <c r="D31" i="7"/>
  <c r="D24" i="7"/>
  <c r="D32" i="7"/>
  <c r="D25" i="7"/>
  <c r="D21" i="7"/>
  <c r="D26" i="7"/>
  <c r="U24" i="7"/>
  <c r="U32" i="7"/>
  <c r="U25" i="7"/>
  <c r="U26" i="7"/>
  <c r="U27" i="7"/>
  <c r="U23" i="7"/>
  <c r="U28" i="7"/>
  <c r="U29" i="7"/>
  <c r="U21" i="7"/>
  <c r="U31" i="7"/>
  <c r="U22" i="7"/>
  <c r="U30" i="7"/>
  <c r="L29" i="7"/>
  <c r="L22" i="7"/>
  <c r="L30" i="7"/>
  <c r="L23" i="7"/>
  <c r="L31" i="7"/>
  <c r="L24" i="7"/>
  <c r="L32" i="7"/>
  <c r="L28" i="7"/>
  <c r="L25" i="7"/>
  <c r="L21" i="7"/>
  <c r="L26" i="7"/>
  <c r="L27" i="7"/>
  <c r="C22" i="7"/>
  <c r="C30" i="7"/>
  <c r="C23" i="7"/>
  <c r="C31" i="7"/>
  <c r="C24" i="7"/>
  <c r="C32" i="7"/>
  <c r="C25" i="7"/>
  <c r="C21" i="7"/>
  <c r="C26" i="7"/>
  <c r="C27" i="7"/>
  <c r="C28" i="7"/>
  <c r="C29" i="7"/>
  <c r="G27" i="7"/>
  <c r="O28" i="7"/>
  <c r="W28" i="7"/>
  <c r="O21" i="7"/>
  <c r="G26" i="7"/>
  <c r="O27" i="7"/>
  <c r="W27" i="7"/>
  <c r="G28" i="7"/>
  <c r="O29" i="7"/>
  <c r="G25" i="7"/>
  <c r="O26" i="7"/>
  <c r="W26" i="7"/>
  <c r="W29" i="7"/>
  <c r="G32" i="7"/>
  <c r="G24" i="7"/>
  <c r="O25" i="7"/>
  <c r="W25" i="7"/>
  <c r="G31" i="7"/>
  <c r="G23" i="7"/>
  <c r="O32" i="7"/>
  <c r="O24" i="7"/>
  <c r="W32" i="7"/>
  <c r="W24" i="7"/>
  <c r="G30" i="7"/>
  <c r="G22" i="7"/>
  <c r="O31" i="7"/>
  <c r="O23" i="7"/>
  <c r="W31" i="7"/>
  <c r="W23" i="7"/>
  <c r="W21" i="7"/>
  <c r="R5" i="7"/>
  <c r="R20" i="7" s="1"/>
  <c r="J5" i="7"/>
  <c r="J20" i="7" s="1"/>
  <c r="J31" i="7" s="1"/>
  <c r="G21" i="7"/>
  <c r="O30" i="7"/>
  <c r="W30" i="7"/>
  <c r="Z27" i="7"/>
  <c r="Z29" i="7"/>
  <c r="Z21" i="7"/>
  <c r="Z24" i="7"/>
  <c r="Z22" i="7"/>
  <c r="Z30" i="7"/>
  <c r="Z32" i="7"/>
  <c r="Z23" i="7"/>
  <c r="Z25" i="7"/>
  <c r="Z26" i="7"/>
  <c r="Z28" i="7"/>
  <c r="Y31" i="7"/>
  <c r="Y23" i="7"/>
  <c r="Y30" i="7"/>
  <c r="Y22" i="7"/>
  <c r="Y21" i="7"/>
  <c r="Y29" i="7"/>
  <c r="Y28" i="7"/>
  <c r="Z31" i="7"/>
  <c r="Y27" i="7"/>
  <c r="Y26" i="7"/>
  <c r="Y25" i="7"/>
  <c r="Y32" i="7"/>
  <c r="X5" i="7"/>
  <c r="X20" i="7" s="1"/>
  <c r="J34" i="1" l="1"/>
  <c r="L26" i="1"/>
  <c r="R23" i="7"/>
  <c r="R24" i="7"/>
  <c r="R32" i="7"/>
  <c r="R25" i="7"/>
  <c r="R21" i="7"/>
  <c r="R26" i="7"/>
  <c r="R22" i="7"/>
  <c r="R27" i="7"/>
  <c r="R30" i="7"/>
  <c r="R28" i="7"/>
  <c r="R29" i="7"/>
  <c r="J23" i="7"/>
  <c r="J24" i="7"/>
  <c r="J32" i="7"/>
  <c r="J25" i="7"/>
  <c r="J21" i="7"/>
  <c r="J26" i="7"/>
  <c r="J27" i="7"/>
  <c r="J28" i="7"/>
  <c r="J22" i="7"/>
  <c r="J29" i="7"/>
  <c r="J30" i="7"/>
  <c r="R31" i="7"/>
  <c r="X23" i="7"/>
  <c r="X24" i="7"/>
  <c r="X25" i="7"/>
  <c r="X21" i="7"/>
  <c r="X26" i="7"/>
  <c r="X28" i="7"/>
  <c r="X27" i="7"/>
  <c r="X29" i="7"/>
  <c r="X22" i="7"/>
  <c r="X30" i="7"/>
  <c r="X32" i="7"/>
  <c r="X31" i="7"/>
  <c r="G18" i="2" l="1"/>
  <c r="D33" i="3"/>
  <c r="D24" i="3"/>
  <c r="L22" i="2" l="1"/>
  <c r="L21" i="2"/>
  <c r="L19" i="2"/>
  <c r="L20" i="2"/>
  <c r="L23" i="2"/>
  <c r="G32" i="2"/>
  <c r="F32" i="2"/>
  <c r="E32" i="2"/>
  <c r="D33" i="2"/>
  <c r="F27" i="2"/>
  <c r="J37" i="2" l="1"/>
  <c r="J35" i="2"/>
  <c r="J39" i="2"/>
  <c r="J38" i="2"/>
  <c r="J33" i="2"/>
  <c r="J36" i="2"/>
  <c r="J34" i="2"/>
  <c r="K34" i="2"/>
  <c r="K37" i="2"/>
  <c r="K36" i="2"/>
  <c r="K33" i="2"/>
  <c r="K35" i="2"/>
  <c r="K38" i="2"/>
  <c r="K39" i="2"/>
  <c r="L39" i="2"/>
  <c r="L34" i="2"/>
  <c r="L37" i="2"/>
  <c r="L38" i="2"/>
  <c r="L33" i="2"/>
  <c r="L35" i="2"/>
  <c r="L36" i="2"/>
  <c r="K30" i="2"/>
  <c r="K28" i="2"/>
  <c r="K29" i="2"/>
  <c r="E27" i="2"/>
  <c r="J28" i="2" s="1"/>
  <c r="G27" i="2"/>
  <c r="L29" i="2" s="1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C7" i="5"/>
  <c r="G7" i="5" s="1"/>
  <c r="C8" i="5"/>
  <c r="G8" i="5" s="1"/>
  <c r="K19" i="3"/>
  <c r="J19" i="3"/>
  <c r="E23" i="3"/>
  <c r="F23" i="3"/>
  <c r="G23" i="3"/>
  <c r="D25" i="3"/>
  <c r="D26" i="3"/>
  <c r="D27" i="3"/>
  <c r="D28" i="3"/>
  <c r="D29" i="3"/>
  <c r="D30" i="3"/>
  <c r="D31" i="3"/>
  <c r="D32" i="3"/>
  <c r="E10" i="3"/>
  <c r="F10" i="3"/>
  <c r="G10" i="3"/>
  <c r="D12" i="3"/>
  <c r="D13" i="3"/>
  <c r="D14" i="3"/>
  <c r="D15" i="3"/>
  <c r="D11" i="3"/>
  <c r="E6" i="3"/>
  <c r="F6" i="3"/>
  <c r="G6" i="3"/>
  <c r="D39" i="2"/>
  <c r="D34" i="2"/>
  <c r="D35" i="2"/>
  <c r="D36" i="2"/>
  <c r="D37" i="2"/>
  <c r="D38" i="2"/>
  <c r="E18" i="2"/>
  <c r="F18" i="2"/>
  <c r="D21" i="2"/>
  <c r="D20" i="2"/>
  <c r="D22" i="2"/>
  <c r="D23" i="2"/>
  <c r="D19" i="2"/>
  <c r="F14" i="2"/>
  <c r="G14" i="2"/>
  <c r="E14" i="2"/>
  <c r="D15" i="2"/>
  <c r="D16" i="2"/>
  <c r="F8" i="2"/>
  <c r="G8" i="2"/>
  <c r="D9" i="2"/>
  <c r="D10" i="2"/>
  <c r="D11" i="2"/>
  <c r="D7" i="2"/>
  <c r="D28" i="1"/>
  <c r="D29" i="1"/>
  <c r="D30" i="1"/>
  <c r="D31" i="1"/>
  <c r="D27" i="1"/>
  <c r="D36" i="1"/>
  <c r="D37" i="1"/>
  <c r="D38" i="1"/>
  <c r="D39" i="1"/>
  <c r="D35" i="1"/>
  <c r="D24" i="1"/>
  <c r="E21" i="1"/>
  <c r="F21" i="1"/>
  <c r="G21" i="1"/>
  <c r="D22" i="1"/>
  <c r="D23" i="1"/>
  <c r="D16" i="1"/>
  <c r="E15" i="1"/>
  <c r="F15" i="1"/>
  <c r="G15" i="1"/>
  <c r="D19" i="1"/>
  <c r="D18" i="1"/>
  <c r="D13" i="1"/>
  <c r="E11" i="1"/>
  <c r="F11" i="1"/>
  <c r="G11" i="1"/>
  <c r="D12" i="1"/>
  <c r="E6" i="1"/>
  <c r="F6" i="1"/>
  <c r="G6" i="1"/>
  <c r="D8" i="1"/>
  <c r="D9" i="1"/>
  <c r="D7" i="1"/>
  <c r="J19" i="2" l="1"/>
  <c r="J22" i="2"/>
  <c r="J23" i="2"/>
  <c r="J21" i="2"/>
  <c r="J20" i="2"/>
  <c r="K19" i="2"/>
  <c r="K23" i="2"/>
  <c r="K21" i="2"/>
  <c r="K22" i="2"/>
  <c r="K20" i="2"/>
  <c r="I23" i="2"/>
  <c r="J16" i="2"/>
  <c r="J15" i="2"/>
  <c r="K15" i="2"/>
  <c r="K16" i="2"/>
  <c r="L16" i="2"/>
  <c r="L15" i="2"/>
  <c r="L14" i="2" s="1"/>
  <c r="J9" i="2"/>
  <c r="J10" i="2"/>
  <c r="L10" i="2"/>
  <c r="L9" i="2"/>
  <c r="K10" i="2"/>
  <c r="K9" i="2"/>
  <c r="D34" i="1"/>
  <c r="I40" i="1" s="1"/>
  <c r="I35" i="1"/>
  <c r="I39" i="1"/>
  <c r="I38" i="1"/>
  <c r="I37" i="1"/>
  <c r="I36" i="1"/>
  <c r="D26" i="1"/>
  <c r="I32" i="1" s="1"/>
  <c r="L24" i="1"/>
  <c r="L23" i="1"/>
  <c r="L22" i="1"/>
  <c r="K22" i="1"/>
  <c r="K23" i="1"/>
  <c r="K24" i="1"/>
  <c r="J22" i="1"/>
  <c r="J23" i="1"/>
  <c r="J24" i="1"/>
  <c r="J16" i="1"/>
  <c r="J19" i="1"/>
  <c r="J17" i="1"/>
  <c r="J18" i="1"/>
  <c r="L18" i="1"/>
  <c r="L17" i="1"/>
  <c r="L16" i="1"/>
  <c r="L19" i="1"/>
  <c r="K16" i="1"/>
  <c r="K19" i="1"/>
  <c r="K18" i="1"/>
  <c r="K17" i="1"/>
  <c r="J12" i="1"/>
  <c r="J13" i="1"/>
  <c r="K12" i="1"/>
  <c r="K13" i="1"/>
  <c r="L12" i="1"/>
  <c r="L11" i="1" s="1"/>
  <c r="L13" i="1"/>
  <c r="L8" i="1"/>
  <c r="L9" i="1"/>
  <c r="L7" i="1"/>
  <c r="K7" i="1"/>
  <c r="K8" i="1"/>
  <c r="K9" i="1"/>
  <c r="J7" i="1"/>
  <c r="J9" i="1"/>
  <c r="J8" i="1"/>
  <c r="J24" i="3"/>
  <c r="J32" i="3"/>
  <c r="J34" i="3"/>
  <c r="J27" i="3"/>
  <c r="J29" i="3"/>
  <c r="J30" i="3"/>
  <c r="J28" i="3"/>
  <c r="J31" i="3"/>
  <c r="J26" i="3"/>
  <c r="J25" i="3"/>
  <c r="J33" i="3"/>
  <c r="L26" i="3"/>
  <c r="L34" i="3"/>
  <c r="L29" i="3"/>
  <c r="L25" i="3"/>
  <c r="L33" i="3"/>
  <c r="L24" i="3"/>
  <c r="L32" i="3"/>
  <c r="L30" i="3"/>
  <c r="L31" i="3"/>
  <c r="L27" i="3"/>
  <c r="L28" i="3"/>
  <c r="K29" i="3"/>
  <c r="K26" i="3"/>
  <c r="K24" i="3"/>
  <c r="K32" i="3"/>
  <c r="K31" i="3"/>
  <c r="K27" i="3"/>
  <c r="K25" i="3"/>
  <c r="K33" i="3"/>
  <c r="K30" i="3"/>
  <c r="K28" i="3"/>
  <c r="K34" i="3"/>
  <c r="J15" i="3"/>
  <c r="J14" i="3"/>
  <c r="J13" i="3"/>
  <c r="J11" i="3"/>
  <c r="J12" i="3"/>
  <c r="L13" i="3"/>
  <c r="L12" i="3"/>
  <c r="L15" i="3"/>
  <c r="L11" i="3"/>
  <c r="L14" i="3"/>
  <c r="K12" i="3"/>
  <c r="K15" i="3"/>
  <c r="K11" i="3"/>
  <c r="K13" i="3"/>
  <c r="K14" i="3"/>
  <c r="L7" i="3"/>
  <c r="L8" i="3"/>
  <c r="J7" i="3"/>
  <c r="J8" i="3"/>
  <c r="K7" i="3"/>
  <c r="K8" i="3"/>
  <c r="K27" i="2"/>
  <c r="L30" i="2"/>
  <c r="D11" i="1"/>
  <c r="I13" i="1" s="1"/>
  <c r="D6" i="1"/>
  <c r="I9" i="1" s="1"/>
  <c r="D27" i="2"/>
  <c r="I30" i="2" s="1"/>
  <c r="I19" i="3"/>
  <c r="L28" i="2"/>
  <c r="L27" i="2" s="1"/>
  <c r="J29" i="2"/>
  <c r="G6" i="2"/>
  <c r="L19" i="3"/>
  <c r="F6" i="2"/>
  <c r="J30" i="2"/>
  <c r="D15" i="1"/>
  <c r="I18" i="1" s="1"/>
  <c r="E6" i="2"/>
  <c r="D21" i="1"/>
  <c r="I23" i="1" s="1"/>
  <c r="L6" i="3"/>
  <c r="J14" i="2"/>
  <c r="K14" i="2"/>
  <c r="D32" i="2"/>
  <c r="D6" i="3"/>
  <c r="D23" i="3"/>
  <c r="D10" i="3"/>
  <c r="I12" i="3" s="1"/>
  <c r="D8" i="2"/>
  <c r="I9" i="2" s="1"/>
  <c r="D18" i="2"/>
  <c r="I20" i="2" s="1"/>
  <c r="D14" i="2"/>
  <c r="I16" i="2" s="1"/>
  <c r="I39" i="2" l="1"/>
  <c r="I33" i="2"/>
  <c r="I38" i="2"/>
  <c r="I37" i="2"/>
  <c r="I34" i="2"/>
  <c r="I35" i="2"/>
  <c r="I36" i="2"/>
  <c r="J27" i="2"/>
  <c r="I21" i="2"/>
  <c r="I22" i="2"/>
  <c r="I19" i="2"/>
  <c r="I15" i="2"/>
  <c r="I14" i="2" s="1"/>
  <c r="I10" i="2"/>
  <c r="K7" i="2"/>
  <c r="K8" i="2"/>
  <c r="K11" i="2"/>
  <c r="J8" i="2"/>
  <c r="J7" i="2"/>
  <c r="J11" i="2"/>
  <c r="L7" i="2"/>
  <c r="L8" i="2"/>
  <c r="L11" i="2"/>
  <c r="I34" i="1"/>
  <c r="I22" i="1"/>
  <c r="I31" i="1"/>
  <c r="K11" i="1"/>
  <c r="I24" i="1"/>
  <c r="I30" i="1"/>
  <c r="I17" i="1"/>
  <c r="I19" i="1"/>
  <c r="I16" i="1"/>
  <c r="J11" i="1"/>
  <c r="I12" i="1"/>
  <c r="I27" i="1"/>
  <c r="I28" i="1"/>
  <c r="I29" i="1"/>
  <c r="J6" i="1"/>
  <c r="I8" i="1"/>
  <c r="I7" i="1"/>
  <c r="I6" i="1" s="1"/>
  <c r="I24" i="3"/>
  <c r="I34" i="3"/>
  <c r="I33" i="3"/>
  <c r="I28" i="3"/>
  <c r="I27" i="3"/>
  <c r="I29" i="3"/>
  <c r="I32" i="3"/>
  <c r="I26" i="3"/>
  <c r="I31" i="3"/>
  <c r="I25" i="3"/>
  <c r="I30" i="3"/>
  <c r="J10" i="3"/>
  <c r="I11" i="3"/>
  <c r="I13" i="3"/>
  <c r="I15" i="3"/>
  <c r="I14" i="3"/>
  <c r="K6" i="3"/>
  <c r="J6" i="3"/>
  <c r="I8" i="3"/>
  <c r="I7" i="3"/>
  <c r="K6" i="1"/>
  <c r="I29" i="2"/>
  <c r="I28" i="2"/>
  <c r="J32" i="2"/>
  <c r="K18" i="2"/>
  <c r="L32" i="2"/>
  <c r="K10" i="3"/>
  <c r="L10" i="3"/>
  <c r="L23" i="3"/>
  <c r="K15" i="1"/>
  <c r="L15" i="1"/>
  <c r="K21" i="1"/>
  <c r="L6" i="1"/>
  <c r="J15" i="1"/>
  <c r="J23" i="3"/>
  <c r="L18" i="2"/>
  <c r="D6" i="2"/>
  <c r="L21" i="1"/>
  <c r="K23" i="3"/>
  <c r="J18" i="2"/>
  <c r="K32" i="2"/>
  <c r="J21" i="1"/>
  <c r="I27" i="2" l="1"/>
  <c r="K6" i="2"/>
  <c r="L6" i="2"/>
  <c r="I8" i="2"/>
  <c r="I11" i="2"/>
  <c r="I7" i="2"/>
  <c r="I26" i="1"/>
  <c r="I21" i="1"/>
  <c r="I6" i="3"/>
  <c r="J6" i="2"/>
  <c r="I15" i="1"/>
  <c r="I23" i="3"/>
  <c r="I18" i="2"/>
  <c r="I32" i="2"/>
  <c r="I10" i="3"/>
  <c r="I11" i="1"/>
  <c r="I6" i="2" l="1"/>
</calcChain>
</file>

<file path=xl/sharedStrings.xml><?xml version="1.0" encoding="utf-8"?>
<sst xmlns="http://schemas.openxmlformats.org/spreadsheetml/2006/main" count="538" uniqueCount="410">
  <si>
    <t>Características</t>
  </si>
  <si>
    <t>Total</t>
  </si>
  <si>
    <t>Naturalizados</t>
  </si>
  <si>
    <t>No naturalizados</t>
  </si>
  <si>
    <t>Porcentajes</t>
  </si>
  <si>
    <t xml:space="preserve"> Condición de pobreza</t>
  </si>
  <si>
    <t>Pobres</t>
  </si>
  <si>
    <t>No pobres</t>
  </si>
  <si>
    <t>No especificado</t>
  </si>
  <si>
    <t xml:space="preserve"> Cobertura de salud</t>
  </si>
  <si>
    <t>Con cobertura</t>
  </si>
  <si>
    <t>Sin cobertura</t>
  </si>
  <si>
    <t xml:space="preserve"> Tipo de cobertura de salud</t>
  </si>
  <si>
    <t>Público</t>
  </si>
  <si>
    <t>Privado</t>
  </si>
  <si>
    <t>Ambos</t>
  </si>
  <si>
    <t>No tiene</t>
  </si>
  <si>
    <t xml:space="preserve">Español </t>
  </si>
  <si>
    <t>Inglés</t>
  </si>
  <si>
    <t>Otras</t>
  </si>
  <si>
    <t xml:space="preserve"> Año de llegada a EU</t>
  </si>
  <si>
    <t xml:space="preserve">     Antes de 1975</t>
  </si>
  <si>
    <t xml:space="preserve">     De 1975 a 1985</t>
  </si>
  <si>
    <t xml:space="preserve">     De 1986 a 1995</t>
  </si>
  <si>
    <t xml:space="preserve">     De 1996 a 2005</t>
  </si>
  <si>
    <t xml:space="preserve"> Año de naturalización </t>
  </si>
  <si>
    <t>2/ Población de 5 años o más.</t>
  </si>
  <si>
    <t>*Nacionalidad por Naturalización. La naturalización es el proceso por medio del cual se otorga lanacionalidad estadounidense a un ciudadano extranjero después que este haya cumplido con los requisitos establecidos por el Congreso de los Estados Unidos en la Ley de Inmigración y Nacionalidad (INA, por sus siglas en inglés); tambien se puede obtener la nacionalidad por medio de los padres, sin embargo con la fuente de información no es posible conocer quienes han iniciado el proceso de naturalización.</t>
  </si>
  <si>
    <t>Menores de 16 años</t>
  </si>
  <si>
    <t>Activos</t>
  </si>
  <si>
    <t>Ocupados</t>
  </si>
  <si>
    <t>Desocupados</t>
  </si>
  <si>
    <t>Inactivos</t>
  </si>
  <si>
    <t>No especificados</t>
  </si>
  <si>
    <t>Tipo de trabajador</t>
  </si>
  <si>
    <t>Asalariado</t>
  </si>
  <si>
    <t>Menos de 10 000</t>
  </si>
  <si>
    <t>De 10 000 a 19 999</t>
  </si>
  <si>
    <t>De 20 000 a 29 999</t>
  </si>
  <si>
    <t>De 30 000 a 39 999</t>
  </si>
  <si>
    <t>De 40 000 o más</t>
  </si>
  <si>
    <t>Primario</t>
  </si>
  <si>
    <t>Secundario</t>
  </si>
  <si>
    <t>Terciario</t>
  </si>
  <si>
    <t>Ejecutivos, profesionistas y técnicos</t>
  </si>
  <si>
    <t>Trabajadores de servicios</t>
  </si>
  <si>
    <t>Ventas y ocupaciones de oficina</t>
  </si>
  <si>
    <t>Agricultores y trabajadores agrícolas</t>
  </si>
  <si>
    <t>Construcción y ocupaciones de reparación</t>
  </si>
  <si>
    <t>Obreros, transportistas y trabajadores especializados de la construcción</t>
  </si>
  <si>
    <t>2/ Población de 16 años o más.</t>
  </si>
  <si>
    <t>3/ Incluye cuenta propia, sin pago y personas que laboran menos de dos semanas continuas de tiempo completo.</t>
  </si>
  <si>
    <t xml:space="preserve">5/ En la categoría 'Otros' se incluyeron todos aquellos que laboran en la milicia. </t>
  </si>
  <si>
    <t>6/ Clasificación de actividades y ocupaciones de 1990.</t>
  </si>
  <si>
    <t>*Nacionalidad por Naturalización. La naturalización es el proceso por medio del cual se otorga la nacionalidad estadounidense a un ciudadano extranjero después que este haya cumplido con los requisitos establecidos por el Congreso de los Estados Unidos en la Ley de Inmigración y Nacionalidad (INA, por sus siglas en inglés); tambien se puede obtener la nacionalidad por medio de los padres, sin embargo con la fuente de información no es posible conocer quienes han iniciado el proceso de naturalización.</t>
  </si>
  <si>
    <t>Otros</t>
  </si>
  <si>
    <t>Población mexicana según condición de naturalización</t>
  </si>
  <si>
    <t>Hombres</t>
  </si>
  <si>
    <t>Mujeres</t>
  </si>
  <si>
    <t>Grupos de edad</t>
  </si>
  <si>
    <t>0 a 14 años</t>
  </si>
  <si>
    <t>15 a 29 años</t>
  </si>
  <si>
    <t>30 a 44 años</t>
  </si>
  <si>
    <t>45 a 64 años</t>
  </si>
  <si>
    <t>65 años o más</t>
  </si>
  <si>
    <t>Edad promedio (años)</t>
  </si>
  <si>
    <t>Unidos</t>
  </si>
  <si>
    <t>No unidos</t>
  </si>
  <si>
    <t>Estado de residencia</t>
  </si>
  <si>
    <t>California</t>
  </si>
  <si>
    <t>Texas</t>
  </si>
  <si>
    <t>Illinois</t>
  </si>
  <si>
    <t>Arizona</t>
  </si>
  <si>
    <t>Florida</t>
  </si>
  <si>
    <t>Georgia</t>
  </si>
  <si>
    <t>North Carolina</t>
  </si>
  <si>
    <t>Washington</t>
  </si>
  <si>
    <t>Colorado</t>
  </si>
  <si>
    <t>Otros estados</t>
  </si>
  <si>
    <t>2/ Población de 15 años o más.</t>
  </si>
  <si>
    <t>*Nacional por naturalización. La naturalización es el proceso por medio del cual se otorga la nacionalidad estadounidense a un ciudadano extranjero después que este haya cumplido con los requisitos establecidos por el Congreso de los Estados Unidos en la Ley de Inmigración y Nacionalidad (INA, por sus siglas en inglés); tambien se puede obtener la nacionalidad por medio de los padres, sin embargo con la fuente de información no es posible conocer quienes han iniciado el proceso de naturalización.</t>
  </si>
  <si>
    <t xml:space="preserve">Año </t>
  </si>
  <si>
    <t xml:space="preserve">Total de ciudadanos   estadounidenses naturalizados </t>
  </si>
  <si>
    <t>Regresar</t>
  </si>
  <si>
    <r>
      <t>Situación conyugal</t>
    </r>
    <r>
      <rPr>
        <b/>
        <vertAlign val="superscript"/>
        <sz val="10"/>
        <rFont val="Montserrat"/>
      </rPr>
      <t xml:space="preserve">2 </t>
    </r>
    <r>
      <rPr>
        <b/>
        <sz val="10"/>
        <rFont val="Montserrat"/>
      </rPr>
      <t>(15+)</t>
    </r>
  </si>
  <si>
    <r>
      <t>Otro</t>
    </r>
    <r>
      <rPr>
        <vertAlign val="superscript"/>
        <sz val="10"/>
        <rFont val="Montserrat"/>
      </rPr>
      <t>3</t>
    </r>
  </si>
  <si>
    <r>
      <t xml:space="preserve"> Lengua hablada en casa</t>
    </r>
    <r>
      <rPr>
        <b/>
        <vertAlign val="superscript"/>
        <sz val="10"/>
        <rFont val="Montserrat"/>
      </rPr>
      <t>2</t>
    </r>
    <r>
      <rPr>
        <b/>
        <sz val="10"/>
        <rFont val="Montserrat"/>
      </rPr>
      <t xml:space="preserve"> (5+)</t>
    </r>
  </si>
  <si>
    <r>
      <t>Salario anual (dólares)</t>
    </r>
    <r>
      <rPr>
        <b/>
        <vertAlign val="superscript"/>
        <sz val="10"/>
        <rFont val="Montserrat"/>
      </rPr>
      <t>4</t>
    </r>
  </si>
  <si>
    <r>
      <t>Salario promedio anual (dólares nominales)</t>
    </r>
    <r>
      <rPr>
        <b/>
        <vertAlign val="superscript"/>
        <sz val="10"/>
        <rFont val="Montserrat"/>
      </rPr>
      <t>4</t>
    </r>
  </si>
  <si>
    <r>
      <t>Sector de actividad</t>
    </r>
    <r>
      <rPr>
        <b/>
        <vertAlign val="superscript"/>
        <sz val="10"/>
        <rFont val="Montserrat"/>
      </rPr>
      <t>6</t>
    </r>
  </si>
  <si>
    <r>
      <t>Tipo de ocupación</t>
    </r>
    <r>
      <rPr>
        <b/>
        <vertAlign val="superscript"/>
        <sz val="10"/>
        <rFont val="Montserrat"/>
      </rPr>
      <t>6</t>
    </r>
  </si>
  <si>
    <t>Año</t>
  </si>
  <si>
    <t>1980</t>
  </si>
  <si>
    <t>1990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</si>
  <si>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</si>
  <si>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</si>
  <si>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</si>
  <si>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</si>
  <si>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</si>
  <si>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</si>
  <si>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</si>
  <si>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</si>
  <si>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</si>
  <si>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</si>
  <si>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</si>
  <si>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</si>
  <si>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</si>
  <si>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</si>
  <si>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</si>
  <si>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 xml:space="preserve">Total </t>
  </si>
  <si>
    <t xml:space="preserve">Afganistán </t>
  </si>
  <si>
    <t>Albania</t>
  </si>
  <si>
    <t>Alemania</t>
  </si>
  <si>
    <t>Algeria</t>
  </si>
  <si>
    <t xml:space="preserve">Anatolia </t>
  </si>
  <si>
    <t>Andorra</t>
  </si>
  <si>
    <t>Anegada</t>
  </si>
  <si>
    <t>Angola</t>
  </si>
  <si>
    <t xml:space="preserve">Anguíla </t>
  </si>
  <si>
    <t xml:space="preserve">Antártica </t>
  </si>
  <si>
    <t>Antigua y Barbuda</t>
  </si>
  <si>
    <t xml:space="preserve">Antillas </t>
  </si>
  <si>
    <t xml:space="preserve">Arabia Saudita </t>
  </si>
  <si>
    <t>Argentina</t>
  </si>
  <si>
    <t>Armenia</t>
  </si>
  <si>
    <t>Aruba</t>
  </si>
  <si>
    <t>Australia</t>
  </si>
  <si>
    <t>Austria</t>
  </si>
  <si>
    <t xml:space="preserve">Azerbayán </t>
  </si>
  <si>
    <t>Azores</t>
  </si>
  <si>
    <t>Bahamas</t>
  </si>
  <si>
    <t>Bangladesh</t>
  </si>
  <si>
    <t>Barbados</t>
  </si>
  <si>
    <t xml:space="preserve">Baréin </t>
  </si>
  <si>
    <t xml:space="preserve">Bélgica </t>
  </si>
  <si>
    <t>Belice</t>
  </si>
  <si>
    <t xml:space="preserve">Benín </t>
  </si>
  <si>
    <t>Bermuda</t>
  </si>
  <si>
    <t xml:space="preserve">Bielorrusia </t>
  </si>
  <si>
    <t>Bolivia</t>
  </si>
  <si>
    <t>Bonaire</t>
  </si>
  <si>
    <t>Bosnia</t>
  </si>
  <si>
    <t>Botswana</t>
  </si>
  <si>
    <t>Brasil</t>
  </si>
  <si>
    <t>Brunei</t>
  </si>
  <si>
    <t>Bulgaria</t>
  </si>
  <si>
    <t>Burkina Faso</t>
  </si>
  <si>
    <t>Burundi</t>
  </si>
  <si>
    <t xml:space="preserve">Bután </t>
  </si>
  <si>
    <t xml:space="preserve">Cabo Verde </t>
  </si>
  <si>
    <t xml:space="preserve">Camboya </t>
  </si>
  <si>
    <t xml:space="preserve">Camerún </t>
  </si>
  <si>
    <t xml:space="preserve">Canadá </t>
  </si>
  <si>
    <t xml:space="preserve">Caribe </t>
  </si>
  <si>
    <t>Chad</t>
  </si>
  <si>
    <t xml:space="preserve">Checoslovaquia </t>
  </si>
  <si>
    <t>Chile</t>
  </si>
  <si>
    <t>China</t>
  </si>
  <si>
    <t>Chipre</t>
  </si>
  <si>
    <t xml:space="preserve">Ciudad del Vaticano </t>
  </si>
  <si>
    <t>Colombia</t>
  </si>
  <si>
    <t>Comoros</t>
  </si>
  <si>
    <t>Congo</t>
  </si>
  <si>
    <t>Cooper</t>
  </si>
  <si>
    <t xml:space="preserve">Corea </t>
  </si>
  <si>
    <t>Costa Rica</t>
  </si>
  <si>
    <t xml:space="preserve">Crocia </t>
  </si>
  <si>
    <t>Cuba</t>
  </si>
  <si>
    <t>Curacao</t>
  </si>
  <si>
    <t>Dinamarca</t>
  </si>
  <si>
    <t>Dominica</t>
  </si>
  <si>
    <t>Dutch Caribbean, ns</t>
  </si>
  <si>
    <t>Dutch St. Maarten</t>
  </si>
  <si>
    <t>Ecuador</t>
  </si>
  <si>
    <t xml:space="preserve">Egipto/ República Árabe Unida </t>
  </si>
  <si>
    <t>El Salvador</t>
  </si>
  <si>
    <t xml:space="preserve">Emiratos Árabes Unidos </t>
  </si>
  <si>
    <t>Eritrea</t>
  </si>
  <si>
    <t xml:space="preserve">Escocia </t>
  </si>
  <si>
    <t xml:space="preserve">Eslovaquia </t>
  </si>
  <si>
    <t xml:space="preserve">España </t>
  </si>
  <si>
    <t xml:space="preserve">Estados Baltícos </t>
  </si>
  <si>
    <t>Estonia</t>
  </si>
  <si>
    <t xml:space="preserve">Etiopía </t>
  </si>
  <si>
    <t>Fiji</t>
  </si>
  <si>
    <t xml:space="preserve">Filipinas </t>
  </si>
  <si>
    <t xml:space="preserve">Finlandia </t>
  </si>
  <si>
    <t xml:space="preserve">Francia </t>
  </si>
  <si>
    <t>Gales</t>
  </si>
  <si>
    <t>Gambia</t>
  </si>
  <si>
    <t>Ghana</t>
  </si>
  <si>
    <t>Gibraltar</t>
  </si>
  <si>
    <t>Granada</t>
  </si>
  <si>
    <t xml:space="preserve">Grecia </t>
  </si>
  <si>
    <t xml:space="preserve">Groenlandia </t>
  </si>
  <si>
    <t xml:space="preserve">Guadalupe </t>
  </si>
  <si>
    <t>Guatemala</t>
  </si>
  <si>
    <t>Guernsey</t>
  </si>
  <si>
    <t>Guinea</t>
  </si>
  <si>
    <t xml:space="preserve">Guínea Ecuatorial </t>
  </si>
  <si>
    <t xml:space="preserve">Guinea Francesa </t>
  </si>
  <si>
    <t>Guinea-Bissau</t>
  </si>
  <si>
    <t xml:space="preserve">Guyana/Guyana Británica </t>
  </si>
  <si>
    <t xml:space="preserve">Haití </t>
  </si>
  <si>
    <t>Honduras</t>
  </si>
  <si>
    <t>Hong Kong</t>
  </si>
  <si>
    <t xml:space="preserve">Hungría </t>
  </si>
  <si>
    <t>India</t>
  </si>
  <si>
    <t>Indias Occidentales</t>
  </si>
  <si>
    <t>Indochina</t>
  </si>
  <si>
    <t>Indonesia</t>
  </si>
  <si>
    <t xml:space="preserve">Inglaterra </t>
  </si>
  <si>
    <t>Irak</t>
  </si>
  <si>
    <t xml:space="preserve">Irak/Arabia Saudita </t>
  </si>
  <si>
    <t xml:space="preserve">Irán </t>
  </si>
  <si>
    <t xml:space="preserve">Irlanda </t>
  </si>
  <si>
    <t xml:space="preserve">Islandia </t>
  </si>
  <si>
    <t>Israel/Palestina</t>
  </si>
  <si>
    <t xml:space="preserve">Italia </t>
  </si>
  <si>
    <t xml:space="preserve">Costa de Marfil </t>
  </si>
  <si>
    <t>Jamaica</t>
  </si>
  <si>
    <t xml:space="preserve">Japón </t>
  </si>
  <si>
    <t xml:space="preserve">Jordania </t>
  </si>
  <si>
    <t xml:space="preserve">Kazajastán </t>
  </si>
  <si>
    <t xml:space="preserve">Kenia </t>
  </si>
  <si>
    <t>Kiribati</t>
  </si>
  <si>
    <t>Kosovo</t>
  </si>
  <si>
    <t>Kuwait</t>
  </si>
  <si>
    <t>Laos</t>
  </si>
  <si>
    <t xml:space="preserve">Lesoto </t>
  </si>
  <si>
    <t xml:space="preserve">Letonia </t>
  </si>
  <si>
    <t xml:space="preserve">Líbano </t>
  </si>
  <si>
    <t>Liberia</t>
  </si>
  <si>
    <t xml:space="preserve">Libia </t>
  </si>
  <si>
    <t xml:space="preserve">Lituania </t>
  </si>
  <si>
    <t xml:space="preserve">Luxemburgo </t>
  </si>
  <si>
    <t xml:space="preserve">Macao </t>
  </si>
  <si>
    <t>Macedonia</t>
  </si>
  <si>
    <t>Madagascar</t>
  </si>
  <si>
    <t xml:space="preserve">Malaui </t>
  </si>
  <si>
    <t>Malaysia</t>
  </si>
  <si>
    <t xml:space="preserve">Malí </t>
  </si>
  <si>
    <t>Malta</t>
  </si>
  <si>
    <t xml:space="preserve">Marruecos </t>
  </si>
  <si>
    <t xml:space="preserve">Martiníca </t>
  </si>
  <si>
    <t xml:space="preserve">Mauricio </t>
  </si>
  <si>
    <t>Mauritania</t>
  </si>
  <si>
    <t>Mesopotamia</t>
  </si>
  <si>
    <t xml:space="preserve">México </t>
  </si>
  <si>
    <t>Micronesia</t>
  </si>
  <si>
    <t>Moldavia</t>
  </si>
  <si>
    <t xml:space="preserve">Mónaco </t>
  </si>
  <si>
    <t>Mongolia</t>
  </si>
  <si>
    <t>Montenegro</t>
  </si>
  <si>
    <t>Montserrat</t>
  </si>
  <si>
    <t>Mozambique</t>
  </si>
  <si>
    <t xml:space="preserve">Myanmar </t>
  </si>
  <si>
    <t>Namibia</t>
  </si>
  <si>
    <t>Nauru</t>
  </si>
  <si>
    <t>Nepal</t>
  </si>
  <si>
    <t>Antillas Holandesas</t>
  </si>
  <si>
    <t>Nicaragua</t>
  </si>
  <si>
    <t>Niger</t>
  </si>
  <si>
    <t>Nigeria</t>
  </si>
  <si>
    <t xml:space="preserve">Islas Norfolk </t>
  </si>
  <si>
    <t xml:space="preserve">Norte de Irlanda </t>
  </si>
  <si>
    <t xml:space="preserve">Noruega </t>
  </si>
  <si>
    <t xml:space="preserve">Nueva Caledonia </t>
  </si>
  <si>
    <t>Nueva Zelanda</t>
  </si>
  <si>
    <t xml:space="preserve">Oeste de Bank </t>
  </si>
  <si>
    <t xml:space="preserve">Oeste de Samoa </t>
  </si>
  <si>
    <t>Oeste del Sahara</t>
  </si>
  <si>
    <t xml:space="preserve">Omán </t>
  </si>
  <si>
    <t xml:space="preserve">Otros Estados del Golfo Pérsico </t>
  </si>
  <si>
    <t xml:space="preserve">Otros países de África </t>
  </si>
  <si>
    <t xml:space="preserve">Otros países de América </t>
  </si>
  <si>
    <t xml:space="preserve">Otros países de Asia </t>
  </si>
  <si>
    <t xml:space="preserve">Otros países de Europa </t>
  </si>
  <si>
    <t>Otros países de la antigua URSS</t>
  </si>
  <si>
    <t xml:space="preserve">Otros países de Medio Oriente </t>
  </si>
  <si>
    <t xml:space="preserve">Otros países e islas de Oceanía </t>
  </si>
  <si>
    <t xml:space="preserve">Otros terrritorios pertenecientes a Rusia </t>
  </si>
  <si>
    <t xml:space="preserve">Países Bajos </t>
  </si>
  <si>
    <t xml:space="preserve">Pakistán </t>
  </si>
  <si>
    <t xml:space="preserve">Palaos </t>
  </si>
  <si>
    <t xml:space="preserve">Palestina </t>
  </si>
  <si>
    <t xml:space="preserve">Panamá </t>
  </si>
  <si>
    <t>Papua Nueva Guínea</t>
  </si>
  <si>
    <t>Paraguay</t>
  </si>
  <si>
    <t>Perú</t>
  </si>
  <si>
    <t xml:space="preserve">Isla Pitcairn </t>
  </si>
  <si>
    <t xml:space="preserve">Polinesia Francesa </t>
  </si>
  <si>
    <t xml:space="preserve">Polonia </t>
  </si>
  <si>
    <t>Portugal</t>
  </si>
  <si>
    <t>Principado de Liechtenstein</t>
  </si>
  <si>
    <t>Qatar</t>
  </si>
  <si>
    <t>Reino Unido</t>
  </si>
  <si>
    <t xml:space="preserve">República Árabe del Yemen </t>
  </si>
  <si>
    <t xml:space="preserve">República Centroafricana </t>
  </si>
  <si>
    <t>República Checa</t>
  </si>
  <si>
    <t xml:space="preserve">República de Corea </t>
  </si>
  <si>
    <t xml:space="preserve">República de Georgia </t>
  </si>
  <si>
    <t>República Democrática de Corea</t>
  </si>
  <si>
    <t xml:space="preserve">República Dominicana </t>
  </si>
  <si>
    <t xml:space="preserve">República Popular Democrática de Yemen </t>
  </si>
  <si>
    <t xml:space="preserve">Rumania </t>
  </si>
  <si>
    <t xml:space="preserve">Ruanda </t>
  </si>
  <si>
    <t>Saba</t>
  </si>
  <si>
    <t xml:space="preserve">Samoa Americana </t>
  </si>
  <si>
    <t xml:space="preserve">San Kitts y Nevis </t>
  </si>
  <si>
    <t>San Marino</t>
  </si>
  <si>
    <t xml:space="preserve">San Pedro y  Miquelón </t>
  </si>
  <si>
    <t xml:space="preserve">San Vicente </t>
  </si>
  <si>
    <t xml:space="preserve">Santa Helena y Ascención </t>
  </si>
  <si>
    <t xml:space="preserve">Santa Lucía </t>
  </si>
  <si>
    <t>Santo Tomé y Príncipe</t>
  </si>
  <si>
    <t>Senegal</t>
  </si>
  <si>
    <t>Serbia</t>
  </si>
  <si>
    <t>Seychelles</t>
  </si>
  <si>
    <t xml:space="preserve">Sierra Leona </t>
  </si>
  <si>
    <t xml:space="preserve">Singapur </t>
  </si>
  <si>
    <t xml:space="preserve">Siria </t>
  </si>
  <si>
    <t>Somalia</t>
  </si>
  <si>
    <t>Sri Lanka (Ceylon)</t>
  </si>
  <si>
    <t xml:space="preserve">San Bartolomé </t>
  </si>
  <si>
    <t xml:space="preserve">Suazilandia </t>
  </si>
  <si>
    <t xml:space="preserve">Sudán </t>
  </si>
  <si>
    <t xml:space="preserve">Suecia </t>
  </si>
  <si>
    <t xml:space="preserve">Suiza </t>
  </si>
  <si>
    <t>Suriname</t>
  </si>
  <si>
    <t xml:space="preserve">Tailandia </t>
  </si>
  <si>
    <t xml:space="preserve">Taiwán </t>
  </si>
  <si>
    <t>Tanzania</t>
  </si>
  <si>
    <t xml:space="preserve">Territorio Antártico Británico </t>
  </si>
  <si>
    <t xml:space="preserve">Territorio Británico del Océano Índico </t>
  </si>
  <si>
    <t xml:space="preserve">Tierra de la Reina Maud </t>
  </si>
  <si>
    <t xml:space="preserve">Timor del Este </t>
  </si>
  <si>
    <t>Togo</t>
  </si>
  <si>
    <t>Tokelau</t>
  </si>
  <si>
    <t>Tonga</t>
  </si>
  <si>
    <t>Tortola</t>
  </si>
  <si>
    <t xml:space="preserve">Trinidad y Tobago </t>
  </si>
  <si>
    <t xml:space="preserve">Túnez </t>
  </si>
  <si>
    <t xml:space="preserve">Turkmenistán </t>
  </si>
  <si>
    <t xml:space="preserve">Turquía </t>
  </si>
  <si>
    <t xml:space="preserve">Tuvalú </t>
  </si>
  <si>
    <t xml:space="preserve">Ucrania </t>
  </si>
  <si>
    <t>Uganda</t>
  </si>
  <si>
    <t xml:space="preserve">Unión de Sudáfrica </t>
  </si>
  <si>
    <t>Uruguay</t>
  </si>
  <si>
    <t xml:space="preserve">Uzbekistán </t>
  </si>
  <si>
    <t>Vanuatu</t>
  </si>
  <si>
    <t>Venezuela</t>
  </si>
  <si>
    <t>Vietnam</t>
  </si>
  <si>
    <t xml:space="preserve">Yibuti </t>
  </si>
  <si>
    <t>Yugoslavia</t>
  </si>
  <si>
    <t>Zaire</t>
  </si>
  <si>
    <t>Zambia</t>
  </si>
  <si>
    <t>Zimbabue</t>
  </si>
  <si>
    <t xml:space="preserve">Otras Islas </t>
  </si>
  <si>
    <t xml:space="preserve">Otros países </t>
  </si>
  <si>
    <t xml:space="preserve">Desconocidos </t>
  </si>
  <si>
    <t>Notas: *Nacionalidad por naturalización. La naturalización es el proceso por medio del cual se otorga la nacionalidad estadounidense a un ciudadano extranjero después que este haya cumplido con los requisitos establecidos por el Congreso de los Estados Unidos en la Ley de Inmigración y Nacionalidad (INA, por sus siglas en inglés)</t>
  </si>
  <si>
    <t>Kirguistán</t>
  </si>
  <si>
    <t>Fuente:  Estimaciones del CONAPO con base en U. S. Census Bureau, American Community Survey (ACS), 1980, 1990, 2000-2019. Integrated Public Use Microdata Series (IPUMS) EUA, Minneapolis: Universidad de Minnesota.</t>
  </si>
  <si>
    <t xml:space="preserve">País de nacimiento </t>
  </si>
  <si>
    <t xml:space="preserve">Total por país </t>
  </si>
  <si>
    <t>Subtotal</t>
  </si>
  <si>
    <t>Nota: *Nacionalidad por naturalización. La naturalización es el proceso por medio del cual se otorga la nacionalidad estadounidense a un ciudadano extranjero después que este haya cumplido con los requisitos establecidos por el Congreso de los Estados Unidos en la Ley de Inmigración y Nacionalidad (INA, por sus siglas en inglés)</t>
  </si>
  <si>
    <t>Nueva York</t>
  </si>
  <si>
    <t>Personas nacidas en México con padres estadounidenses*</t>
  </si>
  <si>
    <t>Personas nacidas en México no naturalizadas</t>
  </si>
  <si>
    <t xml:space="preserve">Total de personas naturalizadas estadounidenses  nacidas en México </t>
  </si>
  <si>
    <t>Personas nacidas en México en Estados Unidos</t>
  </si>
  <si>
    <t>% de personas nacidas en México naturalizadas con respecto al total de población mexicana en EE.UU.</t>
  </si>
  <si>
    <t xml:space="preserve">Total de personas naturalizadas estadounidenses nacidos en México </t>
  </si>
  <si>
    <t xml:space="preserve"> Total personas naturalizadas estadounidenses nacidas en otro país diferente a México </t>
  </si>
  <si>
    <t xml:space="preserve">% de personas nacidas en México respecto al total de naturalizados </t>
  </si>
  <si>
    <t>IV.1. Total de personas naturalizadas (nacionalidad)* estadounidenses, 1980, 1990 y 2000-2021</t>
  </si>
  <si>
    <t>IV.2. Total de personas nacidas en México según condicion de naturalización (nacionalidad)* estadounidense, 
1980, 1990 y 2000-2021</t>
  </si>
  <si>
    <t>VI.3. Total de personas naturalizadas (nacionalidad)* estadounidenses según país de nacimiento, 1980, 1990, 2000-2021</t>
  </si>
  <si>
    <t>IV.3.1. Total de personas naturalizadas (nacionalidad)* estadounidenses según principales países de nacimiento, 1980, 1990, 2000-2021</t>
  </si>
  <si>
    <t>IV.4. Personas nacidas en México según condición de naturalización (nacionalidad)* estadounidense y características demográficas, 2021</t>
  </si>
  <si>
    <t>IV.5. Personas nacidas en México según condición de naturalización (nacionalidad)* estadounidense y características sociales, 2021</t>
  </si>
  <si>
    <t xml:space="preserve">     De 2006 a 2015</t>
  </si>
  <si>
    <t xml:space="preserve">     De 2016 a 2022</t>
  </si>
  <si>
    <t>IV.6. Personas nacidas en México según condición de naturalización (nacionalidad)* estadounidense y características laborales, 2021</t>
  </si>
  <si>
    <t xml:space="preserve"> --</t>
  </si>
  <si>
    <t xml:space="preserve"> -- </t>
  </si>
  <si>
    <t xml:space="preserve">  --</t>
  </si>
  <si>
    <t xml:space="preserve"> ---</t>
  </si>
  <si>
    <r>
      <rPr>
        <b/>
        <sz val="8"/>
        <rFont val="Montserrat"/>
      </rPr>
      <t xml:space="preserve">Fuente: </t>
    </r>
    <r>
      <rPr>
        <sz val="8"/>
        <rFont val="Montserrat"/>
      </rPr>
      <t xml:space="preserve"> Estimaciones del CONAPO con base en U. S. Census Bureau, American Community Survey (ACS), 2021. Integrated Public Use Microdata Series (IPUMS) EUA, Minneapolis: Universidad de Minnesota.</t>
    </r>
  </si>
  <si>
    <t>Nota: *Nacionalidad por Naturalización. La naturalización es el proceso por medio del cual se otorga la nacionalidad estadounidense a un ciudadano extranjero después que este haya cumplido con los requisitos establecidos por el Congreso de los Estados Unidos en la Ley de Inmigración y Nacionalidad (INA, por sus siglas en inglés); tambien se puede obtener la nacionalidad  por medio de los padres, sin embargo con la fuente de información no es posible conocer quienes han iniciado el proceso de naturalización.
Fuente:  Estimaciones del CONAPO con base en U. S. Census Bureau, American Community Survey (ACS), 2021. Integrated Public Use Microdata Series (IPUMS) EUA, Minneapolis: Universidad de Minnesota.</t>
  </si>
  <si>
    <t>Fuente:  Estimaciones del CONAPO con base en U. S. Census Bureau, American Community Survey (ACS), 2021. Integrated Public Use Microdata Series (IPUMS) EUA, Minneapolis: Universidad de Minnesota.</t>
  </si>
  <si>
    <t>Nota: *Nacionalidad por naturalización. La naturalización es el proceso por medio del cual se otorga la nacionalidad estadounidense a un ciudadano extranjero después que este haya cumplido con los requisitos establecidos por el Congreso de los Estados Unidos en la Ley de Inmigración y Nacionalidad (INA, por sus siglas en inglés)
Fuente:  Estimaciones del CONAPO con base en U. S. Census Bureau, American Community Survey (ACS), 2021. Integrated Public Use Microdata Series (IPUMS) EUA, Minneapolis: Universidad de Minnesota.</t>
  </si>
  <si>
    <t>IV.5. Personas nacidas en México según condición de naturalización (nacionalidad) estadounidense
 y características sociales, 2021</t>
  </si>
  <si>
    <t>IV.4. Personas nacidas en México según condición de naturalización (nacionalidad) estadounidense 
y características demográficas, 2021</t>
  </si>
  <si>
    <t>IV.6. Personas nacidas en México según condición de naturalización (nacionalidad) estadounidense 
y características laborales, 2021</t>
  </si>
  <si>
    <t>VI.3. Total de personas naturalizadas (nacionalidad) estadounidenses según país de nacimiento,
1980, 1990, 2000-2021</t>
  </si>
  <si>
    <t>IV.2. Total de personas nacidas en México según condicion de naturalización (nacionalidad) estadounidense,
 1980, 1990 y 2000-2021</t>
  </si>
  <si>
    <t>IV.1. Total de personas naturalizadas (nacionalidad) estadounidense,
 1980, 1990 y 2000-2021</t>
  </si>
  <si>
    <t>IV.3.1. Total de personas naturalizadas (nacionalidad) estadounidenses según principales países de nacimiento, 
1980, 1990, 2000-2021</t>
  </si>
  <si>
    <t>4.1 Carácteristicas sociodemográficas de las personas naturalizadas</t>
  </si>
  <si>
    <t>Otros paises en 2020 y 2021 incluye: África del este, islas Marshall, otros no especificado, Samoa, 1940, otros Sudámerica, Sudán del Sur y África del Oeste.</t>
  </si>
  <si>
    <r>
      <t>Padres nacidos en Estados Unidos</t>
    </r>
    <r>
      <rPr>
        <b/>
        <vertAlign val="superscript"/>
        <sz val="10"/>
        <color theme="0"/>
        <rFont val="Montserrat"/>
      </rPr>
      <t>1</t>
    </r>
  </si>
  <si>
    <r>
      <rPr>
        <b/>
        <sz val="8"/>
        <rFont val="Montserrat"/>
      </rPr>
      <t>Notas:</t>
    </r>
    <r>
      <rPr>
        <sz val="8"/>
        <rFont val="Montserrat"/>
      </rPr>
      <t xml:space="preserve"> 1/ Los padres pueden ser o no de origen mexicano. </t>
    </r>
  </si>
  <si>
    <r>
      <rPr>
        <b/>
        <sz val="8"/>
        <rFont val="Montserrat"/>
      </rPr>
      <t>Notas:</t>
    </r>
    <r>
      <rPr>
        <sz val="8"/>
        <rFont val="Montserrat"/>
      </rPr>
      <t xml:space="preserve">  1/ Los padres pueden ser o no de origen mexicano. </t>
    </r>
  </si>
  <si>
    <r>
      <rPr>
        <b/>
        <sz val="8"/>
        <rFont val="Montserrat"/>
      </rPr>
      <t xml:space="preserve">Notas: </t>
    </r>
    <r>
      <rPr>
        <sz val="8"/>
        <rFont val="Montserrat"/>
      </rPr>
      <t xml:space="preserve"> 1/ Los padres pueden ser o no de origen mexicano. </t>
    </r>
  </si>
  <si>
    <t xml:space="preserve">4/ Dólares nominales al año 2021; en el promedio se omite los que declararon 0. </t>
  </si>
  <si>
    <r>
      <t>Condición de actividad</t>
    </r>
    <r>
      <rPr>
        <b/>
        <vertAlign val="superscript"/>
        <sz val="10"/>
        <rFont val="Montserrat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</si>
</sst>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\ ###\ ###"/>
    <numFmt numFmtId="165" formatCode="###\ ###\ ###"/>
    <numFmt numFmtId="166" formatCode="#\ ###\ ##0"/>
    <numFmt numFmtId="167" formatCode="0.0"/>
    <numFmt numFmtId="168" formatCode="###.00\ ###\ ###"/>
    <numFmt numFmtId="169" formatCode=".\ #\ ;"/>
    <numFmt numFmtId="170" formatCode="\-\-"/>
    <numFmt numFmtId="171" formatCode="0.0%"/>
    <numFmt numFmtId="172" formatCode="#,##0.0"/>
  </numFmts>
  <fonts count="28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Montserrat"/>
    </font>
    <font>
      <b/>
      <sz val="12"/>
      <color theme="1"/>
      <name val="Montserrat"/>
    </font>
    <font>
      <sz val="10"/>
      <color theme="0"/>
      <name val="Montserrat"/>
    </font>
    <font>
      <sz val="10"/>
      <color theme="1"/>
      <name val="Montserrat"/>
    </font>
    <font>
      <sz val="8"/>
      <color indexed="8"/>
      <name val="Montserrat"/>
    </font>
    <font>
      <b/>
      <sz val="10"/>
      <color theme="0"/>
      <name val="Montserrat"/>
    </font>
    <font>
      <b/>
      <sz val="14"/>
      <color theme="1"/>
      <name val="Montserrat"/>
    </font>
    <font>
      <b/>
      <sz val="10"/>
      <color theme="1"/>
      <name val="Montserrat"/>
    </font>
    <font>
      <b/>
      <sz val="10"/>
      <name val="Montserrat"/>
    </font>
    <font>
      <sz val="10"/>
      <name val="Montserrat"/>
    </font>
    <font>
      <b/>
      <vertAlign val="superscript"/>
      <sz val="10"/>
      <name val="Montserrat"/>
    </font>
    <font>
      <sz val="8"/>
      <name val="Montserrat"/>
    </font>
    <font>
      <b/>
      <sz val="8"/>
      <name val="Montserrat"/>
    </font>
    <font>
      <b/>
      <sz val="11"/>
      <name val="Montserrat"/>
    </font>
    <font>
      <sz val="10"/>
      <color rgb="FF000000"/>
      <name val="Montserrat"/>
    </font>
    <font>
      <vertAlign val="superscript"/>
      <sz val="10"/>
      <name val="Montserrat"/>
    </font>
    <font>
      <b/>
      <sz val="10"/>
      <color rgb="FF000000"/>
      <name val="Montserrat"/>
    </font>
    <font>
      <sz val="12"/>
      <name val="Montserrat"/>
    </font>
    <font>
      <b/>
      <sz val="18"/>
      <color theme="0"/>
      <name val="Montserrat"/>
    </font>
    <font>
      <u/>
      <sz val="12"/>
      <color theme="10"/>
      <name val="Calibri"/>
      <family val="2"/>
      <scheme val="minor"/>
    </font>
    <font>
      <b/>
      <sz val="11"/>
      <color theme="0"/>
      <name val="Montserrat"/>
    </font>
    <font>
      <sz val="8"/>
      <color theme="1"/>
      <name val="Montserrat"/>
    </font>
    <font>
      <sz val="12"/>
      <color theme="1"/>
      <name val="Calibri"/>
      <family val="2"/>
      <scheme val="minor"/>
    </font>
    <font>
      <sz val="9"/>
      <color theme="1"/>
      <name val="Montserrat"/>
    </font>
    <font>
      <sz val="8"/>
      <name val="Calibri"/>
      <family val="2"/>
      <scheme val="minor"/>
    </font>
    <font>
      <b/>
      <vertAlign val="superscript"/>
      <sz val="10"/>
      <color theme="0"/>
      <name val="Montserrat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D4C19C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21" fillId="0" borderId="0" applyNumberFormat="0" applyFill="0" applyBorder="0" applyAlignment="0" applyProtection="0"/>
    <xf numFmtId="9" fontId="24" fillId="0" borderId="0" applyFont="0" applyFill="0" applyBorder="0" applyAlignment="0" applyProtection="0"/>
  </cellStyleXfs>
  <cellXfs count="178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horizontal="center"/>
    </xf>
    <xf numFmtId="166" fontId="5" fillId="0" borderId="0" xfId="0" applyNumberFormat="1" applyFont="1" applyAlignment="1">
      <alignment horizontal="right"/>
    </xf>
    <xf numFmtId="164" fontId="5" fillId="0" borderId="0" xfId="0" applyNumberFormat="1" applyFont="1"/>
    <xf numFmtId="167" fontId="5" fillId="0" borderId="0" xfId="0" applyNumberFormat="1" applyFont="1" applyAlignment="1">
      <alignment horizontal="center"/>
    </xf>
    <xf numFmtId="0" fontId="5" fillId="0" borderId="0" xfId="0" applyFont="1"/>
    <xf numFmtId="166" fontId="5" fillId="0" borderId="0" xfId="0" applyNumberFormat="1" applyFont="1"/>
    <xf numFmtId="0" fontId="5" fillId="0" borderId="1" xfId="0" applyFont="1" applyBorder="1" applyAlignment="1">
      <alignment horizontal="center"/>
    </xf>
    <xf numFmtId="167" fontId="5" fillId="0" borderId="1" xfId="0" applyNumberFormat="1" applyFont="1" applyBorder="1" applyAlignment="1">
      <alignment horizontal="center"/>
    </xf>
    <xf numFmtId="169" fontId="5" fillId="0" borderId="0" xfId="0" applyNumberFormat="1" applyFont="1" applyAlignment="1">
      <alignment horizontal="center"/>
    </xf>
    <xf numFmtId="169" fontId="5" fillId="0" borderId="1" xfId="0" applyNumberFormat="1" applyFont="1" applyBorder="1" applyAlignment="1">
      <alignment horizontal="center"/>
    </xf>
    <xf numFmtId="165" fontId="2" fillId="0" borderId="0" xfId="0" applyNumberFormat="1" applyFont="1"/>
    <xf numFmtId="165" fontId="2" fillId="0" borderId="0" xfId="0" applyNumberFormat="1" applyFont="1" applyAlignment="1">
      <alignment horizontal="center"/>
    </xf>
    <xf numFmtId="49" fontId="11" fillId="0" borderId="0" xfId="1" applyNumberFormat="1" applyFont="1" applyAlignment="1">
      <alignment horizontal="left" vertical="center" indent="2"/>
    </xf>
    <xf numFmtId="165" fontId="5" fillId="0" borderId="0" xfId="0" applyNumberFormat="1" applyFont="1" applyAlignment="1">
      <alignment horizontal="center"/>
    </xf>
    <xf numFmtId="49" fontId="11" fillId="0" borderId="0" xfId="1" applyNumberFormat="1" applyFont="1" applyAlignment="1">
      <alignment horizontal="left" vertical="center" wrapText="1" indent="2"/>
    </xf>
    <xf numFmtId="49" fontId="10" fillId="0" borderId="0" xfId="1" applyNumberFormat="1" applyFont="1" applyAlignment="1">
      <alignment horizontal="left" vertical="center"/>
    </xf>
    <xf numFmtId="164" fontId="5" fillId="0" borderId="0" xfId="0" applyNumberFormat="1" applyFont="1" applyAlignment="1">
      <alignment horizontal="center"/>
    </xf>
    <xf numFmtId="166" fontId="5" fillId="3" borderId="0" xfId="0" applyNumberFormat="1" applyFont="1" applyFill="1" applyAlignment="1">
      <alignment horizontal="center"/>
    </xf>
    <xf numFmtId="0" fontId="5" fillId="0" borderId="0" xfId="0" applyFont="1" applyAlignment="1">
      <alignment horizontal="left" indent="2"/>
    </xf>
    <xf numFmtId="167" fontId="5" fillId="3" borderId="0" xfId="0" applyNumberFormat="1" applyFont="1" applyFill="1" applyAlignment="1">
      <alignment horizontal="center"/>
    </xf>
    <xf numFmtId="164" fontId="2" fillId="0" borderId="0" xfId="0" applyNumberFormat="1" applyFont="1"/>
    <xf numFmtId="49" fontId="13" fillId="0" borderId="4" xfId="1" applyNumberFormat="1" applyFont="1" applyBorder="1" applyAlignment="1">
      <alignment vertical="center" wrapText="1"/>
    </xf>
    <xf numFmtId="49" fontId="13" fillId="0" borderId="0" xfId="1" applyNumberFormat="1" applyFont="1" applyAlignment="1">
      <alignment vertical="center" wrapText="1"/>
    </xf>
    <xf numFmtId="165" fontId="16" fillId="2" borderId="0" xfId="2" applyNumberFormat="1" applyFont="1" applyFill="1" applyAlignment="1">
      <alignment horizontal="center" vertical="center"/>
    </xf>
    <xf numFmtId="167" fontId="11" fillId="0" borderId="0" xfId="3" applyNumberFormat="1" applyFont="1" applyAlignment="1">
      <alignment horizontal="center" vertical="center"/>
    </xf>
    <xf numFmtId="49" fontId="11" fillId="0" borderId="0" xfId="1" applyNumberFormat="1" applyFont="1" applyAlignment="1">
      <alignment horizontal="center" vertical="center" wrapText="1"/>
    </xf>
    <xf numFmtId="49" fontId="11" fillId="0" borderId="0" xfId="1" applyNumberFormat="1" applyFont="1" applyAlignment="1">
      <alignment horizontal="left" vertical="center" wrapText="1"/>
    </xf>
    <xf numFmtId="49" fontId="11" fillId="0" borderId="0" xfId="1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/>
    </xf>
    <xf numFmtId="0" fontId="5" fillId="3" borderId="0" xfId="0" applyFont="1" applyFill="1"/>
    <xf numFmtId="165" fontId="16" fillId="2" borderId="0" xfId="2" quotePrefix="1" applyNumberFormat="1" applyFont="1" applyFill="1" applyAlignment="1">
      <alignment horizontal="center" vertical="center"/>
    </xf>
    <xf numFmtId="165" fontId="16" fillId="4" borderId="0" xfId="2" applyNumberFormat="1" applyFont="1" applyFill="1" applyAlignment="1">
      <alignment horizontal="center" vertical="center"/>
    </xf>
    <xf numFmtId="49" fontId="13" fillId="3" borderId="0" xfId="1" applyNumberFormat="1" applyFont="1" applyFill="1" applyAlignment="1">
      <alignment vertical="center" wrapText="1"/>
    </xf>
    <xf numFmtId="49" fontId="13" fillId="0" borderId="0" xfId="1" applyNumberFormat="1" applyFont="1" applyAlignment="1">
      <alignment vertical="top" wrapText="1"/>
    </xf>
    <xf numFmtId="165" fontId="5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/>
    </xf>
    <xf numFmtId="165" fontId="16" fillId="0" borderId="0" xfId="2" quotePrefix="1" applyNumberFormat="1" applyFont="1" applyAlignment="1">
      <alignment horizontal="center" vertical="center"/>
    </xf>
    <xf numFmtId="49" fontId="11" fillId="0" borderId="0" xfId="1" applyNumberFormat="1" applyFont="1" applyAlignment="1">
      <alignment vertical="center"/>
    </xf>
    <xf numFmtId="0" fontId="11" fillId="0" borderId="0" xfId="1" applyFont="1" applyAlignment="1">
      <alignment horizontal="center" vertical="center" wrapText="1"/>
    </xf>
    <xf numFmtId="49" fontId="10" fillId="0" borderId="0" xfId="1" applyNumberFormat="1" applyFont="1" applyAlignment="1">
      <alignment horizontal="center" vertical="center"/>
    </xf>
    <xf numFmtId="49" fontId="10" fillId="0" borderId="0" xfId="1" applyNumberFormat="1" applyFont="1" applyAlignment="1">
      <alignment horizontal="right" vertical="center"/>
    </xf>
    <xf numFmtId="49" fontId="13" fillId="0" borderId="0" xfId="1" applyNumberFormat="1" applyFont="1" applyAlignment="1">
      <alignment horizontal="center" vertical="center" wrapText="1"/>
    </xf>
    <xf numFmtId="49" fontId="13" fillId="0" borderId="0" xfId="1" applyNumberFormat="1" applyFont="1" applyAlignment="1">
      <alignment horizontal="right" vertical="center" wrapText="1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horizontal="right" vertical="center"/>
    </xf>
    <xf numFmtId="167" fontId="5" fillId="3" borderId="0" xfId="0" applyNumberFormat="1" applyFont="1" applyFill="1" applyAlignment="1">
      <alignment horizontal="center" vertical="center"/>
    </xf>
    <xf numFmtId="166" fontId="5" fillId="3" borderId="0" xfId="0" applyNumberFormat="1" applyFont="1" applyFill="1" applyAlignment="1">
      <alignment horizontal="center" vertical="center"/>
    </xf>
    <xf numFmtId="49" fontId="11" fillId="0" borderId="1" xfId="1" applyNumberFormat="1" applyFont="1" applyBorder="1" applyAlignment="1">
      <alignment vertical="center" wrapText="1"/>
    </xf>
    <xf numFmtId="165" fontId="16" fillId="2" borderId="1" xfId="2" applyNumberFormat="1" applyFont="1" applyFill="1" applyBorder="1" applyAlignment="1">
      <alignment horizontal="center" vertical="center"/>
    </xf>
    <xf numFmtId="166" fontId="5" fillId="3" borderId="1" xfId="0" applyNumberFormat="1" applyFont="1" applyFill="1" applyBorder="1" applyAlignment="1">
      <alignment horizontal="center" vertical="center"/>
    </xf>
    <xf numFmtId="165" fontId="16" fillId="2" borderId="1" xfId="2" quotePrefix="1" applyNumberFormat="1" applyFont="1" applyFill="1" applyBorder="1" applyAlignment="1">
      <alignment horizontal="center" vertical="center"/>
    </xf>
    <xf numFmtId="49" fontId="11" fillId="0" borderId="0" xfId="1" applyNumberFormat="1" applyFont="1" applyAlignment="1">
      <alignment vertical="center" wrapText="1"/>
    </xf>
    <xf numFmtId="0" fontId="13" fillId="0" borderId="0" xfId="1" applyFont="1" applyAlignment="1">
      <alignment vertical="center"/>
    </xf>
    <xf numFmtId="0" fontId="13" fillId="0" borderId="0" xfId="1" applyFont="1" applyAlignment="1">
      <alignment vertical="center" wrapText="1"/>
    </xf>
    <xf numFmtId="49" fontId="11" fillId="3" borderId="0" xfId="1" applyNumberFormat="1" applyFont="1" applyFill="1" applyAlignment="1">
      <alignment horizontal="left" vertical="center" wrapText="1" indent="2"/>
    </xf>
    <xf numFmtId="0" fontId="11" fillId="0" borderId="0" xfId="1" applyFont="1"/>
    <xf numFmtId="0" fontId="11" fillId="0" borderId="0" xfId="1" applyFont="1" applyAlignment="1">
      <alignment horizontal="center" vertical="center"/>
    </xf>
    <xf numFmtId="49" fontId="11" fillId="0" borderId="0" xfId="1" applyNumberFormat="1" applyFont="1" applyAlignment="1">
      <alignment horizontal="center" wrapText="1"/>
    </xf>
    <xf numFmtId="170" fontId="16" fillId="2" borderId="0" xfId="2" applyNumberFormat="1" applyFont="1" applyFill="1" applyAlignment="1">
      <alignment horizontal="center"/>
    </xf>
    <xf numFmtId="0" fontId="11" fillId="0" borderId="0" xfId="4" applyFont="1" applyAlignment="1">
      <alignment horizontal="center" vertical="center"/>
    </xf>
    <xf numFmtId="0" fontId="2" fillId="3" borderId="0" xfId="0" applyFont="1" applyFill="1"/>
    <xf numFmtId="0" fontId="8" fillId="3" borderId="0" xfId="0" applyFont="1" applyFill="1" applyAlignment="1">
      <alignment vertical="center" wrapText="1"/>
    </xf>
    <xf numFmtId="166" fontId="5" fillId="3" borderId="0" xfId="0" applyNumberFormat="1" applyFont="1" applyFill="1"/>
    <xf numFmtId="164" fontId="5" fillId="3" borderId="0" xfId="0" applyNumberFormat="1" applyFont="1" applyFill="1"/>
    <xf numFmtId="164" fontId="2" fillId="3" borderId="0" xfId="0" applyNumberFormat="1" applyFont="1" applyFill="1"/>
    <xf numFmtId="164" fontId="5" fillId="3" borderId="0" xfId="0" applyNumberFormat="1" applyFont="1" applyFill="1" applyAlignment="1">
      <alignment horizontal="right" vertical="center"/>
    </xf>
    <xf numFmtId="164" fontId="5" fillId="3" borderId="1" xfId="0" applyNumberFormat="1" applyFont="1" applyFill="1" applyBorder="1"/>
    <xf numFmtId="170" fontId="5" fillId="3" borderId="0" xfId="0" quotePrefix="1" applyNumberFormat="1" applyFont="1" applyFill="1" applyAlignment="1">
      <alignment horizontal="right" vertical="center"/>
    </xf>
    <xf numFmtId="170" fontId="5" fillId="3" borderId="1" xfId="0" quotePrefix="1" applyNumberFormat="1" applyFont="1" applyFill="1" applyBorder="1" applyAlignment="1">
      <alignment horizontal="right" vertical="center"/>
    </xf>
    <xf numFmtId="166" fontId="5" fillId="3" borderId="0" xfId="0" quotePrefix="1" applyNumberFormat="1" applyFont="1" applyFill="1" applyAlignment="1">
      <alignment horizontal="right" vertical="center"/>
    </xf>
    <xf numFmtId="165" fontId="5" fillId="3" borderId="0" xfId="0" quotePrefix="1" applyNumberFormat="1" applyFont="1" applyFill="1" applyAlignment="1">
      <alignment horizontal="right" vertical="center"/>
    </xf>
    <xf numFmtId="164" fontId="5" fillId="3" borderId="2" xfId="0" applyNumberFormat="1" applyFont="1" applyFill="1" applyBorder="1" applyAlignment="1">
      <alignment wrapText="1"/>
    </xf>
    <xf numFmtId="164" fontId="5" fillId="3" borderId="0" xfId="0" applyNumberFormat="1" applyFont="1" applyFill="1" applyAlignment="1">
      <alignment wrapText="1"/>
    </xf>
    <xf numFmtId="0" fontId="5" fillId="3" borderId="0" xfId="0" applyFont="1" applyFill="1" applyAlignment="1">
      <alignment wrapText="1"/>
    </xf>
    <xf numFmtId="0" fontId="5" fillId="3" borderId="0" xfId="0" applyFont="1" applyFill="1" applyAlignment="1">
      <alignment vertical="top" wrapText="1"/>
    </xf>
    <xf numFmtId="164" fontId="5" fillId="3" borderId="1" xfId="0" applyNumberFormat="1" applyFont="1" applyFill="1" applyBorder="1" applyAlignment="1">
      <alignment horizontal="right" vertical="center"/>
    </xf>
    <xf numFmtId="165" fontId="9" fillId="3" borderId="0" xfId="0" applyNumberFormat="1" applyFont="1" applyFill="1"/>
    <xf numFmtId="166" fontId="5" fillId="3" borderId="0" xfId="0" applyNumberFormat="1" applyFont="1" applyFill="1" applyAlignment="1">
      <alignment horizontal="left" indent="2"/>
    </xf>
    <xf numFmtId="166" fontId="5" fillId="3" borderId="0" xfId="0" applyNumberFormat="1" applyFont="1" applyFill="1" applyAlignment="1">
      <alignment horizontal="left" indent="1"/>
    </xf>
    <xf numFmtId="0" fontId="5" fillId="3" borderId="1" xfId="0" applyFont="1" applyFill="1" applyBorder="1"/>
    <xf numFmtId="0" fontId="23" fillId="3" borderId="0" xfId="0" applyFont="1" applyFill="1" applyAlignment="1">
      <alignment wrapText="1"/>
    </xf>
    <xf numFmtId="0" fontId="19" fillId="3" borderId="0" xfId="0" applyFont="1" applyFill="1"/>
    <xf numFmtId="0" fontId="11" fillId="3" borderId="0" xfId="4" applyFont="1" applyFill="1" applyAlignment="1">
      <alignment horizontal="center" vertical="center"/>
    </xf>
    <xf numFmtId="0" fontId="7" fillId="5" borderId="8" xfId="1" applyFont="1" applyFill="1" applyBorder="1" applyAlignment="1">
      <alignment horizontal="center" vertical="center" wrapText="1"/>
    </xf>
    <xf numFmtId="0" fontId="7" fillId="5" borderId="6" xfId="1" applyFont="1" applyFill="1" applyBorder="1" applyAlignment="1">
      <alignment horizontal="center" vertical="center" wrapText="1"/>
    </xf>
    <xf numFmtId="49" fontId="10" fillId="6" borderId="0" xfId="1" applyNumberFormat="1" applyFont="1" applyFill="1" applyAlignment="1">
      <alignment horizontal="left" vertical="center"/>
    </xf>
    <xf numFmtId="164" fontId="9" fillId="6" borderId="0" xfId="0" applyNumberFormat="1" applyFont="1" applyFill="1" applyAlignment="1">
      <alignment horizontal="center" vertical="center"/>
    </xf>
    <xf numFmtId="165" fontId="10" fillId="6" borderId="0" xfId="3" applyNumberFormat="1" applyFont="1" applyFill="1" applyAlignment="1">
      <alignment horizontal="center" vertical="center"/>
    </xf>
    <xf numFmtId="167" fontId="9" fillId="6" borderId="0" xfId="0" applyNumberFormat="1" applyFont="1" applyFill="1" applyAlignment="1">
      <alignment horizontal="center" vertical="center"/>
    </xf>
    <xf numFmtId="165" fontId="18" fillId="7" borderId="0" xfId="2" applyNumberFormat="1" applyFont="1" applyFill="1" applyAlignment="1">
      <alignment horizontal="center" vertical="center"/>
    </xf>
    <xf numFmtId="164" fontId="9" fillId="6" borderId="0" xfId="0" applyNumberFormat="1" applyFont="1" applyFill="1" applyAlignment="1">
      <alignment horizontal="center"/>
    </xf>
    <xf numFmtId="49" fontId="10" fillId="6" borderId="0" xfId="1" applyNumberFormat="1" applyFont="1" applyFill="1" applyAlignment="1">
      <alignment horizontal="left" vertical="center" wrapText="1"/>
    </xf>
    <xf numFmtId="170" fontId="16" fillId="7" borderId="0" xfId="2" applyNumberFormat="1" applyFont="1" applyFill="1" applyAlignment="1">
      <alignment horizontal="center" vertical="center"/>
    </xf>
    <xf numFmtId="165" fontId="9" fillId="6" borderId="0" xfId="0" applyNumberFormat="1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166" fontId="5" fillId="3" borderId="0" xfId="0" applyNumberFormat="1" applyFont="1" applyFill="1" applyAlignment="1">
      <alignment horizontal="right"/>
    </xf>
    <xf numFmtId="0" fontId="11" fillId="3" borderId="0" xfId="0" applyFont="1" applyFill="1" applyAlignment="1">
      <alignment horizontal="center" vertical="center" wrapText="1"/>
    </xf>
    <xf numFmtId="0" fontId="22" fillId="5" borderId="3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center" vertical="center" wrapText="1"/>
    </xf>
    <xf numFmtId="164" fontId="9" fillId="6" borderId="0" xfId="0" applyNumberFormat="1" applyFont="1" applyFill="1" applyAlignment="1">
      <alignment horizontal="right" vertical="center"/>
    </xf>
    <xf numFmtId="166" fontId="5" fillId="6" borderId="0" xfId="0" applyNumberFormat="1" applyFont="1" applyFill="1"/>
    <xf numFmtId="164" fontId="5" fillId="6" borderId="0" xfId="0" applyNumberFormat="1" applyFont="1" applyFill="1" applyAlignment="1">
      <alignment horizontal="right" vertical="center"/>
    </xf>
    <xf numFmtId="165" fontId="5" fillId="6" borderId="0" xfId="0" quotePrefix="1" applyNumberFormat="1" applyFont="1" applyFill="1" applyAlignment="1">
      <alignment horizontal="right" vertical="center"/>
    </xf>
    <xf numFmtId="0" fontId="22" fillId="5" borderId="0" xfId="0" applyFont="1" applyFill="1" applyAlignment="1">
      <alignment horizontal="center" vertical="center"/>
    </xf>
    <xf numFmtId="0" fontId="9" fillId="6" borderId="0" xfId="0" applyFont="1" applyFill="1"/>
    <xf numFmtId="164" fontId="9" fillId="6" borderId="0" xfId="0" applyNumberFormat="1" applyFont="1" applyFill="1"/>
    <xf numFmtId="0" fontId="22" fillId="5" borderId="0" xfId="0" applyFont="1" applyFill="1"/>
    <xf numFmtId="171" fontId="25" fillId="3" borderId="0" xfId="5" applyNumberFormat="1" applyFont="1" applyFill="1" applyBorder="1"/>
    <xf numFmtId="171" fontId="25" fillId="3" borderId="1" xfId="5" applyNumberFormat="1" applyFont="1" applyFill="1" applyBorder="1"/>
    <xf numFmtId="166" fontId="25" fillId="3" borderId="0" xfId="0" applyNumberFormat="1" applyFont="1" applyFill="1"/>
    <xf numFmtId="164" fontId="25" fillId="3" borderId="0" xfId="0" applyNumberFormat="1" applyFont="1" applyFill="1"/>
    <xf numFmtId="0" fontId="7" fillId="5" borderId="2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165" fontId="9" fillId="6" borderId="0" xfId="0" applyNumberFormat="1" applyFont="1" applyFill="1" applyAlignment="1">
      <alignment horizontal="center"/>
    </xf>
    <xf numFmtId="167" fontId="9" fillId="6" borderId="0" xfId="0" applyNumberFormat="1" applyFont="1" applyFill="1" applyAlignment="1">
      <alignment horizontal="center"/>
    </xf>
    <xf numFmtId="168" fontId="9" fillId="6" borderId="0" xfId="0" applyNumberFormat="1" applyFont="1" applyFill="1" applyAlignment="1">
      <alignment horizontal="center"/>
    </xf>
    <xf numFmtId="166" fontId="5" fillId="6" borderId="0" xfId="0" applyNumberFormat="1" applyFont="1" applyFill="1" applyAlignment="1">
      <alignment horizontal="center"/>
    </xf>
    <xf numFmtId="0" fontId="7" fillId="5" borderId="0" xfId="1" applyFont="1" applyFill="1" applyAlignment="1">
      <alignment horizontal="center" vertical="center" wrapText="1"/>
    </xf>
    <xf numFmtId="49" fontId="15" fillId="6" borderId="0" xfId="1" applyNumberFormat="1" applyFont="1" applyFill="1" applyAlignment="1">
      <alignment horizontal="left" vertical="center"/>
    </xf>
    <xf numFmtId="170" fontId="9" fillId="6" borderId="0" xfId="0" applyNumberFormat="1" applyFont="1" applyFill="1" applyAlignment="1">
      <alignment horizontal="center"/>
    </xf>
    <xf numFmtId="170" fontId="16" fillId="2" borderId="0" xfId="2" quotePrefix="1" applyNumberFormat="1" applyFont="1" applyFill="1" applyAlignment="1">
      <alignment horizontal="center" vertical="center"/>
    </xf>
    <xf numFmtId="170" fontId="16" fillId="2" borderId="1" xfId="2" quotePrefix="1" applyNumberFormat="1" applyFont="1" applyFill="1" applyBorder="1" applyAlignment="1">
      <alignment horizontal="center" vertical="center"/>
    </xf>
    <xf numFmtId="9" fontId="5" fillId="3" borderId="0" xfId="5" applyFont="1" applyFill="1" applyAlignment="1">
      <alignment horizontal="center"/>
    </xf>
    <xf numFmtId="171" fontId="5" fillId="3" borderId="0" xfId="5" applyNumberFormat="1" applyFont="1" applyFill="1" applyAlignment="1">
      <alignment horizontal="center"/>
    </xf>
    <xf numFmtId="9" fontId="9" fillId="6" borderId="0" xfId="5" applyFont="1" applyFill="1" applyAlignment="1">
      <alignment horizontal="center" vertical="center"/>
    </xf>
    <xf numFmtId="171" fontId="5" fillId="3" borderId="1" xfId="5" applyNumberFormat="1" applyFont="1" applyFill="1" applyBorder="1" applyAlignment="1">
      <alignment horizontal="center"/>
    </xf>
    <xf numFmtId="171" fontId="11" fillId="0" borderId="0" xfId="5" applyNumberFormat="1" applyFont="1" applyAlignment="1">
      <alignment horizontal="center" vertical="center"/>
    </xf>
    <xf numFmtId="171" fontId="5" fillId="0" borderId="0" xfId="5" applyNumberFormat="1" applyFont="1" applyAlignment="1">
      <alignment horizontal="center"/>
    </xf>
    <xf numFmtId="9" fontId="9" fillId="6" borderId="0" xfId="5" applyFont="1" applyFill="1" applyAlignment="1">
      <alignment horizontal="center"/>
    </xf>
    <xf numFmtId="171" fontId="16" fillId="2" borderId="0" xfId="5" applyNumberFormat="1" applyFont="1" applyFill="1" applyAlignment="1">
      <alignment horizontal="center"/>
    </xf>
    <xf numFmtId="171" fontId="5" fillId="3" borderId="0" xfId="5" applyNumberFormat="1" applyFont="1" applyFill="1" applyAlignment="1">
      <alignment horizontal="center" vertical="center"/>
    </xf>
    <xf numFmtId="171" fontId="5" fillId="3" borderId="1" xfId="5" applyNumberFormat="1" applyFont="1" applyFill="1" applyBorder="1" applyAlignment="1">
      <alignment horizontal="center" vertical="center"/>
    </xf>
    <xf numFmtId="3" fontId="5" fillId="3" borderId="0" xfId="0" applyNumberFormat="1" applyFont="1" applyFill="1" applyAlignment="1">
      <alignment horizontal="right" vertical="center" wrapText="1"/>
    </xf>
    <xf numFmtId="166" fontId="2" fillId="0" borderId="0" xfId="0" applyNumberFormat="1" applyFont="1"/>
    <xf numFmtId="3" fontId="2" fillId="0" borderId="0" xfId="0" applyNumberFormat="1" applyFont="1"/>
    <xf numFmtId="165" fontId="5" fillId="0" borderId="0" xfId="0" quotePrefix="1" applyNumberFormat="1" applyFont="1" applyAlignment="1">
      <alignment horizontal="right" vertical="center"/>
    </xf>
    <xf numFmtId="165" fontId="5" fillId="3" borderId="0" xfId="0" applyNumberFormat="1" applyFont="1" applyFill="1" applyAlignment="1">
      <alignment horizontal="right" vertical="center"/>
    </xf>
    <xf numFmtId="2" fontId="13" fillId="0" borderId="0" xfId="1" applyNumberFormat="1" applyFont="1" applyAlignment="1">
      <alignment vertical="center" wrapText="1"/>
    </xf>
    <xf numFmtId="165" fontId="9" fillId="0" borderId="0" xfId="0" applyNumberFormat="1" applyFont="1" applyAlignment="1">
      <alignment horizontal="center" vertical="center"/>
    </xf>
    <xf numFmtId="164" fontId="2" fillId="0" borderId="9" xfId="0" applyNumberFormat="1" applyFont="1" applyBorder="1"/>
    <xf numFmtId="165" fontId="5" fillId="3" borderId="0" xfId="0" applyNumberFormat="1" applyFont="1" applyFill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/>
    </xf>
    <xf numFmtId="171" fontId="5" fillId="0" borderId="0" xfId="5" applyNumberFormat="1" applyFont="1" applyFill="1" applyAlignment="1">
      <alignment horizontal="center"/>
    </xf>
    <xf numFmtId="164" fontId="5" fillId="0" borderId="0" xfId="0" applyNumberFormat="1" applyFont="1" applyAlignment="1">
      <alignment horizontal="right"/>
    </xf>
    <xf numFmtId="164" fontId="5" fillId="0" borderId="1" xfId="0" applyNumberFormat="1" applyFont="1" applyBorder="1" applyAlignment="1">
      <alignment horizontal="right"/>
    </xf>
    <xf numFmtId="166" fontId="5" fillId="0" borderId="1" xfId="0" applyNumberFormat="1" applyFont="1" applyBorder="1" applyAlignment="1">
      <alignment horizontal="right"/>
    </xf>
    <xf numFmtId="0" fontId="19" fillId="0" borderId="0" xfId="4" applyFont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/>
    </xf>
    <xf numFmtId="0" fontId="19" fillId="3" borderId="0" xfId="4" applyFont="1" applyFill="1" applyAlignment="1">
      <alignment horizontal="center" vertical="center" wrapText="1"/>
    </xf>
    <xf numFmtId="0" fontId="19" fillId="0" borderId="0" xfId="4" applyFont="1" applyAlignment="1">
      <alignment horizontal="center" vertical="center" wrapText="1"/>
    </xf>
    <xf numFmtId="0" fontId="6" fillId="0" borderId="0" xfId="2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1" fillId="3" borderId="0" xfId="4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wrapText="1"/>
    </xf>
    <xf numFmtId="0" fontId="5" fillId="3" borderId="0" xfId="0" applyFont="1" applyFill="1" applyAlignment="1">
      <alignment horizontal="left" wrapText="1"/>
    </xf>
    <xf numFmtId="0" fontId="3" fillId="3" borderId="0" xfId="0" applyFont="1" applyFill="1" applyAlignment="1">
      <alignment horizontal="center" vertical="center" wrapText="1"/>
    </xf>
    <xf numFmtId="0" fontId="11" fillId="0" borderId="0" xfId="4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5" borderId="2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7" fillId="5" borderId="2" xfId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0" fontId="7" fillId="5" borderId="5" xfId="1" applyFont="1" applyFill="1" applyBorder="1" applyAlignment="1">
      <alignment horizontal="center" vertical="center" wrapText="1"/>
    </xf>
    <xf numFmtId="0" fontId="7" fillId="5" borderId="0" xfId="1" applyFont="1" applyFill="1" applyAlignment="1">
      <alignment horizontal="center" vertical="center" wrapText="1"/>
    </xf>
    <xf numFmtId="0" fontId="7" fillId="5" borderId="0" xfId="1" applyFont="1" applyFill="1" applyAlignment="1">
      <alignment horizontal="center" vertical="center"/>
    </xf>
    <xf numFmtId="0" fontId="7" fillId="5" borderId="6" xfId="1" applyFont="1" applyFill="1" applyBorder="1" applyAlignment="1">
      <alignment horizontal="center" vertical="center" wrapText="1"/>
    </xf>
    <xf numFmtId="49" fontId="11" fillId="0" borderId="0" xfId="1" applyNumberFormat="1" applyFont="1" applyAlignment="1">
      <alignment horizontal="left" vertical="center" wrapText="1"/>
    </xf>
    <xf numFmtId="0" fontId="7" fillId="5" borderId="8" xfId="1" applyFont="1" applyFill="1" applyBorder="1" applyAlignment="1">
      <alignment horizontal="center" vertical="center" wrapText="1"/>
    </xf>
    <xf numFmtId="0" fontId="7" fillId="5" borderId="8" xfId="1" applyFont="1" applyFill="1" applyBorder="1" applyAlignment="1">
      <alignment horizontal="center" vertical="center"/>
    </xf>
    <xf numFmtId="0" fontId="7" fillId="5" borderId="6" xfId="1" applyFont="1" applyFill="1" applyBorder="1" applyAlignment="1">
      <alignment horizontal="center" vertical="center"/>
    </xf>
    <xf numFmtId="0" fontId="7" fillId="5" borderId="7" xfId="1" applyFont="1" applyFill="1" applyBorder="1" applyAlignment="1">
      <alignment horizontal="center" vertical="center" wrapText="1"/>
    </xf>
    <xf numFmtId="172" fontId="5" fillId="0" borderId="0" xfId="0" applyNumberFormat="1" applyFont="1" applyAlignment="1">
      <alignment horizontal="center"/>
    </xf>
    <xf numFmtId="172" fontId="5" fillId="3" borderId="0" xfId="0" applyNumberFormat="1" applyFont="1" applyFill="1" applyAlignment="1">
      <alignment horizontal="center" vertical="center" wrapText="1"/>
    </xf>
  </cellXfs>
  <cellStyles count="6">
    <cellStyle name="Hipervínculo" xfId="4" builtinId="8"/>
    <cellStyle name="Normal" xfId="0" builtinId="0"/>
    <cellStyle name="Normal_Hoja1" xfId="2" xr:uid="{00000000-0005-0000-0000-000002000000}"/>
    <cellStyle name="Normal_PERING_MEX_98-05 (10 01 06)" xfId="3" xr:uid="{00000000-0005-0000-0000-000003000000}"/>
    <cellStyle name="Normal_REMESAS" xfId="1" xr:uid="{00000000-0005-0000-0000-000004000000}"/>
    <cellStyle name="Porcentaje" xfId="5" builtinId="5"/>
  </cellStyles>
  <dxfs count="0"/>
  <tableStyles count="0" defaultTableStyle="TableStyleMedium2" defaultPivotStyle="PivotStyleLight16"/>
  <colors>
    <mruColors>
      <color rgb="FFD4C19C"/>
      <color rgb="FF9D2449"/>
      <color rgb="FF1332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676275</xdr:colOff>
      <xdr:row>1</xdr:row>
      <xdr:rowOff>161925</xdr:rowOff>
    </xdr:from>
    <xdr:to>
      <xdr:col>12</xdr:col>
      <xdr:colOff>87254</xdr:colOff>
      <xdr:row>2</xdr:row>
      <xdr:rowOff>361950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4E26A4F2-BC5B-49C7-A071-A8B51B5DF6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306" b="28295"/>
        <a:stretch/>
      </xdr:blipFill>
      <xdr:spPr>
        <a:xfrm>
          <a:off x="2667000" y="257175"/>
          <a:ext cx="6116579" cy="962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981075</xdr:colOff>
      <xdr:row>1</xdr:row>
      <xdr:rowOff>114300</xdr:rowOff>
    </xdr:from>
    <xdr:to>
      <xdr:col>4</xdr:col>
      <xdr:colOff>1581150</xdr:colOff>
      <xdr:row>2</xdr:row>
      <xdr:rowOff>123825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B9F886F8-E206-4EE0-9E1D-F4AC7FCC89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306" b="28295"/>
        <a:stretch/>
      </xdr:blipFill>
      <xdr:spPr>
        <a:xfrm>
          <a:off x="1504950" y="209550"/>
          <a:ext cx="4905375" cy="7715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0</xdr:row>
      <xdr:rowOff>85725</xdr:rowOff>
    </xdr:from>
    <xdr:to>
      <xdr:col>5</xdr:col>
      <xdr:colOff>1743075</xdr:colOff>
      <xdr:row>2</xdr:row>
      <xdr:rowOff>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034D8B17-9AB1-46E7-8AB9-06AD73675B2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306" b="28295"/>
        <a:stretch/>
      </xdr:blipFill>
      <xdr:spPr>
        <a:xfrm>
          <a:off x="2276475" y="85725"/>
          <a:ext cx="4905375" cy="7715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647700</xdr:colOff>
      <xdr:row>1</xdr:row>
      <xdr:rowOff>9525</xdr:rowOff>
    </xdr:from>
    <xdr:to>
      <xdr:col>18</xdr:col>
      <xdr:colOff>323850</xdr:colOff>
      <xdr:row>2</xdr:row>
      <xdr:rowOff>19050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0C62B09C-00C5-4D96-BA56-F897E6ACE7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306" b="28295"/>
        <a:stretch/>
      </xdr:blipFill>
      <xdr:spPr>
        <a:xfrm>
          <a:off x="9944100" y="104775"/>
          <a:ext cx="4905375" cy="7715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76200</xdr:colOff>
      <xdr:row>1</xdr:row>
      <xdr:rowOff>38100</xdr:rowOff>
    </xdr:from>
    <xdr:to>
      <xdr:col>15</xdr:col>
      <xdr:colOff>790575</xdr:colOff>
      <xdr:row>2</xdr:row>
      <xdr:rowOff>47625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3173A739-DD2F-4581-90EA-4285A86D74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306" b="28295"/>
        <a:stretch/>
      </xdr:blipFill>
      <xdr:spPr>
        <a:xfrm>
          <a:off x="8391525" y="133350"/>
          <a:ext cx="4905375" cy="7715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933450</xdr:colOff>
      <xdr:row>0</xdr:row>
      <xdr:rowOff>0</xdr:rowOff>
    </xdr:from>
    <xdr:to>
      <xdr:col>10</xdr:col>
      <xdr:colOff>228600</xdr:colOff>
      <xdr:row>1</xdr:row>
      <xdr:rowOff>676275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6FF725D4-D2CD-4A91-B53E-B67D840DF0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306" b="28295"/>
        <a:stretch/>
      </xdr:blipFill>
      <xdr:spPr>
        <a:xfrm>
          <a:off x="3981450" y="0"/>
          <a:ext cx="4905375" cy="7715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133350</xdr:colOff>
      <xdr:row>0</xdr:row>
      <xdr:rowOff>47625</xdr:rowOff>
    </xdr:from>
    <xdr:to>
      <xdr:col>10</xdr:col>
      <xdr:colOff>514350</xdr:colOff>
      <xdr:row>1</xdr:row>
      <xdr:rowOff>723900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5BC358C4-64B4-4635-A62B-04D6456E9F7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306" b="28295"/>
        <a:stretch/>
      </xdr:blipFill>
      <xdr:spPr>
        <a:xfrm>
          <a:off x="4210050" y="47625"/>
          <a:ext cx="4905375" cy="7715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561975</xdr:colOff>
      <xdr:row>0</xdr:row>
      <xdr:rowOff>66675</xdr:rowOff>
    </xdr:from>
    <xdr:to>
      <xdr:col>10</xdr:col>
      <xdr:colOff>857250</xdr:colOff>
      <xdr:row>1</xdr:row>
      <xdr:rowOff>742950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BF96B9F5-0B24-408F-9763-CB9ECA2B376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306" b="28295"/>
        <a:stretch/>
      </xdr:blipFill>
      <xdr:spPr>
        <a:xfrm>
          <a:off x="5000625" y="66675"/>
          <a:ext cx="4905375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"/>
  <sheetViews>
    <sheetView tabSelected="1" workbookViewId="0">
      <pane ySplit="6" topLeftCell="A7" activePane="bottomLeft" state="frozen"/>
      <selection pane="bottomLeft" activeCell="C8" sqref="C8:N8"/>
    </sheetView>
  </sheetViews>
  <sheetFormatPr baseColWidth="10" defaultColWidth="0" defaultRowHeight="18.75" zeroHeight="1" x14ac:dyDescent="0.35"/>
  <cols>
    <col min="1" max="2" width="2.5" style="63" customWidth="1"/>
    <col min="3" max="3" width="11.125" style="63" customWidth="1"/>
    <col min="4" max="4" width="10" style="63" customWidth="1"/>
    <col min="5" max="14" width="11" style="63" customWidth="1"/>
    <col min="15" max="16" width="2.5" style="63" customWidth="1"/>
    <col min="17" max="16384" width="11" style="63" hidden="1"/>
  </cols>
  <sheetData>
    <row r="1" spans="3:14" ht="7.5" customHeight="1" x14ac:dyDescent="0.35"/>
    <row r="2" spans="3:14" ht="60" customHeight="1" x14ac:dyDescent="0.35"/>
    <row r="3" spans="3:14" ht="41.25" customHeight="1" x14ac:dyDescent="0.35"/>
    <row r="4" spans="3:14" x14ac:dyDescent="0.35">
      <c r="C4" s="150" t="s">
        <v>402</v>
      </c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</row>
    <row r="5" spans="3:14" x14ac:dyDescent="0.35"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</row>
    <row r="6" spans="3:14" x14ac:dyDescent="0.35"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</row>
    <row r="7" spans="3:14" ht="7.5" customHeight="1" x14ac:dyDescent="0.35"/>
    <row r="8" spans="3:14" ht="45" customHeight="1" x14ac:dyDescent="0.35">
      <c r="C8" s="151" t="s">
        <v>400</v>
      </c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3:14" ht="7.5" customHeight="1" x14ac:dyDescent="0.35"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</row>
    <row r="10" spans="3:14" ht="45" customHeight="1" x14ac:dyDescent="0.35">
      <c r="C10" s="152" t="s">
        <v>399</v>
      </c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</row>
    <row r="11" spans="3:14" ht="7.5" customHeight="1" x14ac:dyDescent="0.35"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</row>
    <row r="12" spans="3:14" ht="45" customHeight="1" x14ac:dyDescent="0.35">
      <c r="C12" s="151" t="s">
        <v>398</v>
      </c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</row>
    <row r="13" spans="3:14" ht="7.5" customHeight="1" x14ac:dyDescent="0.35"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</row>
    <row r="14" spans="3:14" ht="45" customHeight="1" x14ac:dyDescent="0.35">
      <c r="C14" s="151" t="s">
        <v>401</v>
      </c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</row>
    <row r="15" spans="3:14" ht="7.5" customHeight="1" x14ac:dyDescent="0.35"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</row>
    <row r="16" spans="3:14" ht="45" customHeight="1" x14ac:dyDescent="0.35">
      <c r="C16" s="151" t="s">
        <v>396</v>
      </c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</row>
    <row r="17" spans="3:14" ht="7.5" customHeight="1" x14ac:dyDescent="0.35"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</row>
    <row r="18" spans="3:14" ht="45" customHeight="1" x14ac:dyDescent="0.35">
      <c r="C18" s="149" t="s">
        <v>395</v>
      </c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</row>
    <row r="19" spans="3:14" ht="7.5" customHeight="1" x14ac:dyDescent="0.35"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</row>
    <row r="20" spans="3:14" ht="45" customHeight="1" x14ac:dyDescent="0.35">
      <c r="C20" s="149" t="s">
        <v>397</v>
      </c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</row>
    <row r="21" spans="3:14" ht="7.5" customHeight="1" x14ac:dyDescent="0.35"/>
  </sheetData>
  <mergeCells count="8">
    <mergeCell ref="C18:N18"/>
    <mergeCell ref="C20:N20"/>
    <mergeCell ref="C4:N6"/>
    <mergeCell ref="C8:N8"/>
    <mergeCell ref="C10:N10"/>
    <mergeCell ref="C16:N16"/>
    <mergeCell ref="C12:N12"/>
    <mergeCell ref="C14:N14"/>
  </mergeCells>
  <hyperlinks>
    <hyperlink ref="C8:N8" location="'IV.1 Total Naturalizados'!C3" display="IV.1. Total de personas naturalizadas (nacionalidad)*                                                                                                                                           estadounidenses, 1980, 1990 y 2000-2019" xr:uid="{00000000-0004-0000-0000-000000000000}"/>
    <hyperlink ref="C10:N10" location="'IV.2 Total Naturalizados Mex'!C3" display="IV.2. Total de personas nacidas en México según condicion de naturalización (nacionalidad)*                                                         estadounidense, 1980, 1990 y 2000-2019" xr:uid="{00000000-0004-0000-0000-000001000000}"/>
    <hyperlink ref="C16:N16" location="'IV.4 Carac.Demograficas'!C3" display="IV.4. Población nacida en México según condición de naturalización (nacionalidad)*                                                                          estadounidense y características demográficas, 2019" xr:uid="{00000000-0004-0000-0000-000002000000}"/>
    <hyperlink ref="C18:N18" location="'IV.5 Carac.Sociales'!C3" display="IV.5. Población nacida en México según condición de naturalización (nacionalidad)*                                                                 estadounidense y características sociales, 2019" xr:uid="{00000000-0004-0000-0000-000003000000}"/>
    <hyperlink ref="C20:N20" location="'IV.6 Carac.Laborales'!C3" display="IV.6. Población nacida en México según condición de naturalización (nacionalidad)*                                                                             estadounidense y características laborales, 2019" xr:uid="{00000000-0004-0000-0000-000004000000}"/>
    <hyperlink ref="C14:N14" location="'IV.3.1 Prin.Paises Nat'!C3" display="IV.3.1. Total de naturalizados (nacionalidad)*                                                                                                                                                                                                                                           estadounidenses según principales países de nacimiento, 1980, 1990, 2000-2019" xr:uid="{34A074EE-00F0-416E-958C-3974E3163EB4}"/>
    <hyperlink ref="C12:N12" location="'IV.3 Total Nat Pais'!C3" display="VI.3. Total de población naturalizada (nacionalidad)*                                                                                                                                                                                                                                    estadounidense según país de nacimiento, 1980, 1990, 2000-2019" xr:uid="{2E5839E3-3CFE-4028-AD23-21A2DC91706A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1"/>
  <sheetViews>
    <sheetView showGridLine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17" sqref="D17"/>
    </sheetView>
  </sheetViews>
  <sheetFormatPr baseColWidth="10" defaultColWidth="0" defaultRowHeight="18.75" zeroHeight="1" x14ac:dyDescent="0.35"/>
  <cols>
    <col min="1" max="1" width="1.125" style="1" customWidth="1"/>
    <col min="2" max="2" width="5.625" style="1" bestFit="1" customWidth="1"/>
    <col min="3" max="3" width="27.5" style="1" customWidth="1"/>
    <col min="4" max="4" width="28.625" style="1" customWidth="1"/>
    <col min="5" max="5" width="28.875" style="1" customWidth="1"/>
    <col min="6" max="6" width="21.125" style="1" customWidth="1"/>
    <col min="7" max="7" width="8.5" style="1" customWidth="1"/>
    <col min="8" max="12" width="0" style="1" hidden="1" customWidth="1"/>
    <col min="13" max="16384" width="11" style="1" hidden="1"/>
  </cols>
  <sheetData>
    <row r="1" spans="2:12" ht="7.5" customHeight="1" x14ac:dyDescent="0.35"/>
    <row r="2" spans="2:12" ht="60" customHeight="1" x14ac:dyDescent="0.35"/>
    <row r="3" spans="2:12" ht="41.25" customHeight="1" x14ac:dyDescent="0.35">
      <c r="B3" s="154" t="s">
        <v>378</v>
      </c>
      <c r="C3" s="154"/>
      <c r="D3" s="154"/>
      <c r="E3" s="154"/>
      <c r="F3" s="154"/>
      <c r="G3" s="2"/>
    </row>
    <row r="4" spans="2:12" ht="45" x14ac:dyDescent="0.35">
      <c r="B4" s="97" t="s">
        <v>81</v>
      </c>
      <c r="C4" s="97" t="s">
        <v>82</v>
      </c>
      <c r="D4" s="97" t="s">
        <v>375</v>
      </c>
      <c r="E4" s="97" t="s">
        <v>376</v>
      </c>
      <c r="F4" s="97" t="s">
        <v>377</v>
      </c>
      <c r="G4" s="62" t="s">
        <v>83</v>
      </c>
      <c r="H4" s="4"/>
      <c r="I4" s="5"/>
      <c r="J4" s="4"/>
      <c r="K4" s="6"/>
    </row>
    <row r="5" spans="2:12" s="63" customFormat="1" x14ac:dyDescent="0.35">
      <c r="B5" s="3">
        <v>2021</v>
      </c>
      <c r="C5" s="135">
        <v>24120553</v>
      </c>
      <c r="D5" s="135">
        <v>3710456</v>
      </c>
      <c r="E5" s="135">
        <v>20410097</v>
      </c>
      <c r="F5" s="176">
        <f t="shared" ref="F5:F6" si="0">ROUND((D5/C5)*100,1)</f>
        <v>15.4</v>
      </c>
      <c r="G5" s="85"/>
      <c r="H5" s="98"/>
      <c r="I5" s="66"/>
      <c r="J5" s="98"/>
      <c r="K5" s="22"/>
    </row>
    <row r="6" spans="2:12" s="63" customFormat="1" x14ac:dyDescent="0.35">
      <c r="B6" s="3">
        <v>2020</v>
      </c>
      <c r="C6" s="135">
        <v>23268400</v>
      </c>
      <c r="D6" s="135">
        <v>3701343</v>
      </c>
      <c r="E6" s="135">
        <v>19567057</v>
      </c>
      <c r="F6" s="176">
        <f t="shared" si="0"/>
        <v>15.9</v>
      </c>
      <c r="G6" s="85"/>
      <c r="H6" s="98"/>
      <c r="I6" s="66"/>
      <c r="J6" s="98"/>
      <c r="K6" s="22"/>
    </row>
    <row r="7" spans="2:12" x14ac:dyDescent="0.35">
      <c r="B7" s="3">
        <v>2019</v>
      </c>
      <c r="C7" s="4">
        <v>23094756</v>
      </c>
      <c r="D7" s="5">
        <v>3694317</v>
      </c>
      <c r="E7" s="4">
        <v>19400439</v>
      </c>
      <c r="F7" s="6">
        <f>ROUND((D7/C7)*100,1)</f>
        <v>16</v>
      </c>
      <c r="G7" s="4"/>
      <c r="H7" s="5"/>
      <c r="I7" s="4"/>
      <c r="J7" s="6"/>
    </row>
    <row r="8" spans="2:12" x14ac:dyDescent="0.35">
      <c r="B8" s="3">
        <v>2018</v>
      </c>
      <c r="C8" s="4">
        <v>22679525</v>
      </c>
      <c r="D8" s="5">
        <v>3600786</v>
      </c>
      <c r="E8" s="4">
        <v>19078739</v>
      </c>
      <c r="F8" s="6">
        <f>ROUND((D8/C8)*100,1)</f>
        <v>15.9</v>
      </c>
      <c r="G8" s="7"/>
    </row>
    <row r="9" spans="2:12" x14ac:dyDescent="0.35">
      <c r="B9" s="3">
        <v>2017</v>
      </c>
      <c r="C9" s="4">
        <v>21946708</v>
      </c>
      <c r="D9" s="5">
        <v>3444675</v>
      </c>
      <c r="E9" s="4">
        <v>18502033</v>
      </c>
      <c r="F9" s="6">
        <f>D9/C9*100</f>
        <v>15.695634169826288</v>
      </c>
      <c r="G9" s="8"/>
    </row>
    <row r="10" spans="2:12" x14ac:dyDescent="0.35">
      <c r="B10" s="3">
        <v>2016</v>
      </c>
      <c r="C10" s="4">
        <v>21266342</v>
      </c>
      <c r="D10" s="5">
        <v>3311231</v>
      </c>
      <c r="E10" s="4">
        <v>17955111</v>
      </c>
      <c r="F10" s="6">
        <f>D10/C10*100</f>
        <v>15.570289427302541</v>
      </c>
      <c r="G10" s="7"/>
    </row>
    <row r="11" spans="2:12" x14ac:dyDescent="0.35">
      <c r="B11" s="3">
        <v>2015</v>
      </c>
      <c r="C11" s="4">
        <v>20731910</v>
      </c>
      <c r="D11" s="5">
        <v>3249245</v>
      </c>
      <c r="E11" s="4">
        <v>17482665</v>
      </c>
      <c r="F11" s="6">
        <f t="shared" ref="F11:F28" si="1">D11/C11*100</f>
        <v>15.672675600077369</v>
      </c>
      <c r="G11" s="7"/>
    </row>
    <row r="12" spans="2:12" x14ac:dyDescent="0.35">
      <c r="B12" s="3">
        <v>2014</v>
      </c>
      <c r="C12" s="5">
        <v>19972388</v>
      </c>
      <c r="D12" s="8">
        <v>3130548</v>
      </c>
      <c r="E12" s="8">
        <v>16841840</v>
      </c>
      <c r="F12" s="6">
        <f t="shared" si="1"/>
        <v>15.674380049095781</v>
      </c>
      <c r="G12" s="7"/>
      <c r="H12" s="3"/>
      <c r="I12" s="4"/>
      <c r="J12" s="5"/>
      <c r="K12" s="4"/>
      <c r="L12" s="6"/>
    </row>
    <row r="13" spans="2:12" x14ac:dyDescent="0.35">
      <c r="B13" s="3">
        <v>2013</v>
      </c>
      <c r="C13" s="5">
        <v>19324406</v>
      </c>
      <c r="D13" s="8">
        <v>2957887</v>
      </c>
      <c r="E13" s="8">
        <v>16366519</v>
      </c>
      <c r="F13" s="6">
        <f t="shared" si="1"/>
        <v>15.306483417912043</v>
      </c>
      <c r="G13" s="7"/>
      <c r="H13" s="3"/>
      <c r="I13" s="4"/>
      <c r="J13" s="5"/>
      <c r="K13" s="4"/>
      <c r="L13" s="6"/>
    </row>
    <row r="14" spans="2:12" x14ac:dyDescent="0.35">
      <c r="B14" s="3">
        <v>2012</v>
      </c>
      <c r="C14" s="5">
        <v>18623243</v>
      </c>
      <c r="D14" s="8">
        <v>2876352</v>
      </c>
      <c r="E14" s="8">
        <v>15746891</v>
      </c>
      <c r="F14" s="6">
        <f t="shared" si="1"/>
        <v>15.444957680034568</v>
      </c>
      <c r="G14" s="7"/>
    </row>
    <row r="15" spans="2:12" x14ac:dyDescent="0.35">
      <c r="B15" s="3">
        <v>2011</v>
      </c>
      <c r="C15" s="5">
        <v>18156038</v>
      </c>
      <c r="D15" s="8">
        <v>2830440</v>
      </c>
      <c r="E15" s="8">
        <v>15325598</v>
      </c>
      <c r="F15" s="6">
        <f t="shared" si="1"/>
        <v>15.589524542744403</v>
      </c>
      <c r="G15" s="7"/>
    </row>
    <row r="16" spans="2:12" x14ac:dyDescent="0.35">
      <c r="B16" s="3">
        <v>2010</v>
      </c>
      <c r="C16" s="5">
        <v>17456312</v>
      </c>
      <c r="D16" s="8">
        <v>2703522</v>
      </c>
      <c r="E16" s="8">
        <v>14752790</v>
      </c>
      <c r="F16" s="6">
        <f t="shared" si="1"/>
        <v>15.487360675038348</v>
      </c>
      <c r="G16" s="7"/>
    </row>
    <row r="17" spans="2:7" x14ac:dyDescent="0.35">
      <c r="B17" s="3">
        <v>2009</v>
      </c>
      <c r="C17" s="5">
        <v>16811829</v>
      </c>
      <c r="D17" s="8">
        <v>2593174</v>
      </c>
      <c r="E17" s="8">
        <v>14218655</v>
      </c>
      <c r="F17" s="6">
        <f t="shared" si="1"/>
        <v>15.424698883149476</v>
      </c>
      <c r="G17" s="7"/>
    </row>
    <row r="18" spans="2:7" x14ac:dyDescent="0.35">
      <c r="B18" s="3">
        <v>2008</v>
      </c>
      <c r="C18" s="146">
        <v>16330357</v>
      </c>
      <c r="D18" s="4">
        <v>2517461</v>
      </c>
      <c r="E18" s="4">
        <v>13812896</v>
      </c>
      <c r="F18" s="6">
        <f t="shared" si="1"/>
        <v>15.415835673402608</v>
      </c>
      <c r="G18" s="7"/>
    </row>
    <row r="19" spans="2:7" x14ac:dyDescent="0.35">
      <c r="B19" s="3">
        <v>2007</v>
      </c>
      <c r="C19" s="146">
        <v>16204897</v>
      </c>
      <c r="D19" s="4">
        <v>2587702</v>
      </c>
      <c r="E19" s="4">
        <v>13617195</v>
      </c>
      <c r="F19" s="6">
        <f t="shared" si="1"/>
        <v>15.968642071591074</v>
      </c>
      <c r="G19" s="7"/>
    </row>
    <row r="20" spans="2:7" x14ac:dyDescent="0.35">
      <c r="B20" s="3">
        <v>2006</v>
      </c>
      <c r="C20" s="146">
        <v>15773084</v>
      </c>
      <c r="D20" s="4">
        <v>2501156</v>
      </c>
      <c r="E20" s="4">
        <v>13271928</v>
      </c>
      <c r="F20" s="6">
        <f t="shared" si="1"/>
        <v>15.857114563011265</v>
      </c>
      <c r="G20" s="7"/>
    </row>
    <row r="21" spans="2:7" x14ac:dyDescent="0.35">
      <c r="B21" s="3">
        <v>2005</v>
      </c>
      <c r="C21" s="146">
        <v>14933571</v>
      </c>
      <c r="D21" s="4">
        <v>2427659</v>
      </c>
      <c r="E21" s="4">
        <v>12505912</v>
      </c>
      <c r="F21" s="6">
        <f t="shared" si="1"/>
        <v>16.256386365993773</v>
      </c>
      <c r="G21" s="7"/>
    </row>
    <row r="22" spans="2:7" x14ac:dyDescent="0.35">
      <c r="B22" s="3">
        <v>2004</v>
      </c>
      <c r="C22" s="146">
        <v>14400045</v>
      </c>
      <c r="D22" s="4">
        <v>2219390</v>
      </c>
      <c r="E22" s="4">
        <v>12180655</v>
      </c>
      <c r="F22" s="6">
        <f t="shared" si="1"/>
        <v>15.412382391860582</v>
      </c>
      <c r="G22" s="7"/>
    </row>
    <row r="23" spans="2:7" x14ac:dyDescent="0.35">
      <c r="B23" s="3">
        <v>2003</v>
      </c>
      <c r="C23" s="146">
        <v>13917762</v>
      </c>
      <c r="D23" s="4">
        <v>2242298</v>
      </c>
      <c r="E23" s="4">
        <v>11675464</v>
      </c>
      <c r="F23" s="6">
        <f t="shared" si="1"/>
        <v>16.111052912098941</v>
      </c>
      <c r="G23" s="7"/>
    </row>
    <row r="24" spans="2:7" x14ac:dyDescent="0.35">
      <c r="B24" s="3">
        <v>2002</v>
      </c>
      <c r="C24" s="146">
        <v>13530751</v>
      </c>
      <c r="D24" s="4">
        <v>2199563</v>
      </c>
      <c r="E24" s="4">
        <v>11331188</v>
      </c>
      <c r="F24" s="6">
        <f t="shared" si="1"/>
        <v>16.256030430239974</v>
      </c>
      <c r="G24" s="7"/>
    </row>
    <row r="25" spans="2:7" x14ac:dyDescent="0.35">
      <c r="B25" s="3">
        <v>2001</v>
      </c>
      <c r="C25" s="146">
        <v>12743420</v>
      </c>
      <c r="D25" s="4">
        <v>2063900</v>
      </c>
      <c r="E25" s="4">
        <v>10679520</v>
      </c>
      <c r="F25" s="6">
        <f t="shared" si="1"/>
        <v>16.19580928824444</v>
      </c>
      <c r="G25" s="7"/>
    </row>
    <row r="26" spans="2:7" x14ac:dyDescent="0.35">
      <c r="B26" s="3">
        <v>2000</v>
      </c>
      <c r="C26" s="146">
        <v>12533932</v>
      </c>
      <c r="D26" s="4">
        <v>2045965</v>
      </c>
      <c r="E26" s="4">
        <v>10487967</v>
      </c>
      <c r="F26" s="6">
        <f t="shared" si="1"/>
        <v>16.323409126521511</v>
      </c>
      <c r="G26" s="7"/>
    </row>
    <row r="27" spans="2:7" x14ac:dyDescent="0.35">
      <c r="B27" s="3">
        <v>1990</v>
      </c>
      <c r="C27" s="146">
        <v>7962082</v>
      </c>
      <c r="D27" s="4">
        <v>962518</v>
      </c>
      <c r="E27" s="4">
        <v>6999564</v>
      </c>
      <c r="F27" s="6">
        <f t="shared" si="1"/>
        <v>12.088772760692493</v>
      </c>
      <c r="G27" s="7"/>
    </row>
    <row r="28" spans="2:7" x14ac:dyDescent="0.35">
      <c r="B28" s="9">
        <v>1980</v>
      </c>
      <c r="C28" s="147">
        <v>7095720</v>
      </c>
      <c r="D28" s="148">
        <v>519680</v>
      </c>
      <c r="E28" s="148">
        <v>6576040</v>
      </c>
      <c r="F28" s="10">
        <f t="shared" si="1"/>
        <v>7.3238515612228214</v>
      </c>
      <c r="G28" s="7"/>
    </row>
    <row r="29" spans="2:7" ht="8.25" customHeight="1" x14ac:dyDescent="0.35">
      <c r="B29" s="3"/>
      <c r="C29" s="5"/>
      <c r="D29" s="8"/>
      <c r="E29" s="8"/>
      <c r="F29" s="6"/>
      <c r="G29" s="7"/>
    </row>
    <row r="30" spans="2:7" ht="88.5" customHeight="1" x14ac:dyDescent="0.35">
      <c r="B30" s="153" t="s">
        <v>394</v>
      </c>
      <c r="C30" s="153"/>
      <c r="D30" s="153"/>
      <c r="E30" s="153"/>
      <c r="F30" s="153"/>
    </row>
    <row r="31" spans="2:7" x14ac:dyDescent="0.35"/>
  </sheetData>
  <mergeCells count="2">
    <mergeCell ref="B30:F30"/>
    <mergeCell ref="B3:F3"/>
  </mergeCells>
  <hyperlinks>
    <hyperlink ref="G4" location="Índice!C5" display="Regresar" xr:uid="{00000000-0004-0000-0100-000000000000}"/>
  </hyperlinks>
  <pageMargins left="0.7" right="0.7" top="0.75" bottom="0.75" header="0.3" footer="0.3"/>
  <pageSetup paperSize="9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"/>
  <sheetViews>
    <sheetView showGridLines="0" zoomScaleNormal="100" workbookViewId="0">
      <pane ySplit="4" topLeftCell="A5" activePane="bottomLeft" state="frozen"/>
      <selection pane="bottomLeft" activeCell="G5" sqref="G5:G6"/>
    </sheetView>
  </sheetViews>
  <sheetFormatPr baseColWidth="10" defaultColWidth="0" defaultRowHeight="18.75" zeroHeight="1" x14ac:dyDescent="0.35"/>
  <cols>
    <col min="1" max="1" width="1.125" style="1" customWidth="1"/>
    <col min="2" max="2" width="6.625" style="1" customWidth="1"/>
    <col min="3" max="3" width="17" style="1" customWidth="1"/>
    <col min="4" max="4" width="26" style="1" customWidth="1"/>
    <col min="5" max="5" width="20.5" style="1" customWidth="1"/>
    <col min="6" max="6" width="24.625" style="1" customWidth="1"/>
    <col min="7" max="7" width="31.375" style="1" customWidth="1"/>
    <col min="8" max="8" width="11" style="1" customWidth="1"/>
    <col min="9" max="16384" width="11" style="1" hidden="1"/>
  </cols>
  <sheetData>
    <row r="1" spans="2:8" ht="7.5" customHeight="1" x14ac:dyDescent="0.35"/>
    <row r="2" spans="2:8" ht="60" customHeight="1" x14ac:dyDescent="0.35"/>
    <row r="3" spans="2:8" ht="41.25" customHeight="1" x14ac:dyDescent="0.35">
      <c r="B3" s="155" t="s">
        <v>379</v>
      </c>
      <c r="C3" s="155"/>
      <c r="D3" s="155"/>
      <c r="E3" s="155"/>
      <c r="F3" s="155"/>
      <c r="G3" s="155"/>
    </row>
    <row r="4" spans="2:8" ht="60.75" customHeight="1" x14ac:dyDescent="0.35">
      <c r="B4" s="97" t="s">
        <v>81</v>
      </c>
      <c r="C4" s="97" t="s">
        <v>373</v>
      </c>
      <c r="D4" s="97" t="s">
        <v>372</v>
      </c>
      <c r="E4" s="97" t="s">
        <v>371</v>
      </c>
      <c r="F4" s="97" t="s">
        <v>370</v>
      </c>
      <c r="G4" s="97" t="s">
        <v>374</v>
      </c>
      <c r="H4" s="62" t="s">
        <v>83</v>
      </c>
    </row>
    <row r="5" spans="2:8" s="63" customFormat="1" ht="18.75" customHeight="1" x14ac:dyDescent="0.35">
      <c r="B5" s="99">
        <v>2021</v>
      </c>
      <c r="C5" s="143">
        <v>11115148</v>
      </c>
      <c r="D5" s="143">
        <v>3710456</v>
      </c>
      <c r="E5" s="143">
        <f>C5-(D5+F5)</f>
        <v>7001911</v>
      </c>
      <c r="F5" s="143">
        <v>402781</v>
      </c>
      <c r="G5" s="177">
        <f>ROUND((D5/C5)*100,1)</f>
        <v>33.4</v>
      </c>
      <c r="H5" s="85"/>
    </row>
    <row r="6" spans="2:8" s="63" customFormat="1" ht="18.75" customHeight="1" x14ac:dyDescent="0.35">
      <c r="B6" s="99">
        <v>2020</v>
      </c>
      <c r="C6" s="143">
        <v>10668659</v>
      </c>
      <c r="D6" s="143">
        <v>3701343</v>
      </c>
      <c r="E6" s="143">
        <f>C6-(D6+F6)</f>
        <v>6530193</v>
      </c>
      <c r="F6" s="143">
        <v>437123</v>
      </c>
      <c r="G6" s="177">
        <f>ROUND((D6/C6)*100,1)</f>
        <v>34.700000000000003</v>
      </c>
      <c r="H6" s="85"/>
    </row>
    <row r="7" spans="2:8" ht="18.75" customHeight="1" x14ac:dyDescent="0.35">
      <c r="B7" s="3">
        <v>2019</v>
      </c>
      <c r="C7" s="16">
        <f>SUM(D7:F7)</f>
        <v>11247434</v>
      </c>
      <c r="D7" s="16">
        <v>3694317</v>
      </c>
      <c r="E7" s="16">
        <v>7172898</v>
      </c>
      <c r="F7" s="16">
        <v>380219</v>
      </c>
      <c r="G7" s="11">
        <f>ROUND((D7/C7)*100,1)</f>
        <v>32.799999999999997</v>
      </c>
      <c r="H7" s="137"/>
    </row>
    <row r="8" spans="2:8" x14ac:dyDescent="0.35">
      <c r="B8" s="3">
        <v>2018</v>
      </c>
      <c r="C8" s="16">
        <f>SUM(D8:F8)</f>
        <v>11549703</v>
      </c>
      <c r="D8" s="16">
        <v>3600786</v>
      </c>
      <c r="E8" s="16">
        <v>7581325</v>
      </c>
      <c r="F8" s="16">
        <v>367592</v>
      </c>
      <c r="G8" s="11">
        <f>ROUND((D8/C8)*100,1)</f>
        <v>31.2</v>
      </c>
      <c r="H8" s="136"/>
    </row>
    <row r="9" spans="2:8" x14ac:dyDescent="0.35">
      <c r="B9" s="3">
        <v>2017</v>
      </c>
      <c r="C9" s="16">
        <v>11597633</v>
      </c>
      <c r="D9" s="16">
        <v>3444675</v>
      </c>
      <c r="E9" s="16">
        <v>7791868</v>
      </c>
      <c r="F9" s="16">
        <v>361090</v>
      </c>
      <c r="G9" s="11">
        <v>29.701534787313928</v>
      </c>
    </row>
    <row r="10" spans="2:8" x14ac:dyDescent="0.35">
      <c r="B10" s="3">
        <v>2016</v>
      </c>
      <c r="C10" s="16">
        <v>11897775</v>
      </c>
      <c r="D10" s="16">
        <v>3311231</v>
      </c>
      <c r="E10" s="16">
        <v>8256829</v>
      </c>
      <c r="F10" s="16">
        <v>329715</v>
      </c>
      <c r="G10" s="11">
        <v>27.830674222701301</v>
      </c>
    </row>
    <row r="11" spans="2:8" x14ac:dyDescent="0.35">
      <c r="B11" s="3">
        <v>2015</v>
      </c>
      <c r="C11" s="16">
        <v>11906325</v>
      </c>
      <c r="D11" s="16">
        <v>3249245</v>
      </c>
      <c r="E11" s="16">
        <v>8327008</v>
      </c>
      <c r="F11" s="16">
        <v>330072</v>
      </c>
      <c r="G11" s="11">
        <v>27.290074813177029</v>
      </c>
    </row>
    <row r="12" spans="2:8" x14ac:dyDescent="0.35">
      <c r="B12" s="3">
        <v>2014</v>
      </c>
      <c r="C12" s="16">
        <v>12006290</v>
      </c>
      <c r="D12" s="16">
        <v>3130548</v>
      </c>
      <c r="E12" s="16">
        <v>8579465</v>
      </c>
      <c r="F12" s="16">
        <v>296277</v>
      </c>
      <c r="G12" s="11">
        <v>26.074232756330222</v>
      </c>
    </row>
    <row r="13" spans="2:8" x14ac:dyDescent="0.35">
      <c r="B13" s="3">
        <v>2013</v>
      </c>
      <c r="C13" s="16">
        <v>11812890</v>
      </c>
      <c r="D13" s="16">
        <v>2957887</v>
      </c>
      <c r="E13" s="16">
        <v>8598591</v>
      </c>
      <c r="F13" s="16">
        <v>256412</v>
      </c>
      <c r="G13" s="11">
        <v>25.039486527005668</v>
      </c>
    </row>
    <row r="14" spans="2:8" x14ac:dyDescent="0.35">
      <c r="B14" s="3">
        <v>2012</v>
      </c>
      <c r="C14" s="16">
        <v>11711382</v>
      </c>
      <c r="D14" s="16">
        <v>2876352</v>
      </c>
      <c r="E14" s="16">
        <v>8613035</v>
      </c>
      <c r="F14" s="16">
        <v>221995</v>
      </c>
      <c r="G14" s="11">
        <v>24.560312352547292</v>
      </c>
    </row>
    <row r="15" spans="2:8" x14ac:dyDescent="0.35">
      <c r="B15" s="3">
        <v>2011</v>
      </c>
      <c r="C15" s="16">
        <v>11916432</v>
      </c>
      <c r="D15" s="16">
        <v>2830440</v>
      </c>
      <c r="E15" s="16">
        <v>8861192</v>
      </c>
      <c r="F15" s="16">
        <v>224800</v>
      </c>
      <c r="G15" s="11">
        <v>23.752411795745573</v>
      </c>
    </row>
    <row r="16" spans="2:8" x14ac:dyDescent="0.35">
      <c r="B16" s="3">
        <v>2010</v>
      </c>
      <c r="C16" s="16">
        <v>11964241</v>
      </c>
      <c r="D16" s="16">
        <v>2703522</v>
      </c>
      <c r="E16" s="16">
        <v>9043017</v>
      </c>
      <c r="F16" s="16">
        <v>217702</v>
      </c>
      <c r="G16" s="11">
        <v>22.596686241943807</v>
      </c>
    </row>
    <row r="17" spans="2:7" x14ac:dyDescent="0.35">
      <c r="B17" s="3">
        <v>2009</v>
      </c>
      <c r="C17" s="16">
        <v>11670482</v>
      </c>
      <c r="D17" s="16">
        <v>2593174</v>
      </c>
      <c r="E17" s="16">
        <v>8885060</v>
      </c>
      <c r="F17" s="16">
        <v>192248</v>
      </c>
      <c r="G17" s="11">
        <v>22.219939159325211</v>
      </c>
    </row>
    <row r="18" spans="2:7" x14ac:dyDescent="0.35">
      <c r="B18" s="3">
        <v>2008</v>
      </c>
      <c r="C18" s="16">
        <v>11657266</v>
      </c>
      <c r="D18" s="16">
        <v>2517461</v>
      </c>
      <c r="E18" s="16">
        <v>8933838</v>
      </c>
      <c r="F18" s="16">
        <v>205967</v>
      </c>
      <c r="G18" s="11">
        <v>21.595638291173934</v>
      </c>
    </row>
    <row r="19" spans="2:7" x14ac:dyDescent="0.35">
      <c r="B19" s="3">
        <v>2007</v>
      </c>
      <c r="C19" s="16">
        <v>11895675</v>
      </c>
      <c r="D19" s="16">
        <v>2587702</v>
      </c>
      <c r="E19" s="16">
        <v>9151858</v>
      </c>
      <c r="F19" s="16">
        <v>156115</v>
      </c>
      <c r="G19" s="11">
        <v>21.753301094725604</v>
      </c>
    </row>
    <row r="20" spans="2:7" x14ac:dyDescent="0.35">
      <c r="B20" s="3">
        <v>2006</v>
      </c>
      <c r="C20" s="16">
        <v>11695228</v>
      </c>
      <c r="D20" s="16">
        <v>2501156</v>
      </c>
      <c r="E20" s="16">
        <v>9033816</v>
      </c>
      <c r="F20" s="16">
        <v>160256</v>
      </c>
      <c r="G20" s="11">
        <v>21.386124323527511</v>
      </c>
    </row>
    <row r="21" spans="2:7" x14ac:dyDescent="0.35">
      <c r="B21" s="3">
        <v>2005</v>
      </c>
      <c r="C21" s="16">
        <v>11164770</v>
      </c>
      <c r="D21" s="16">
        <v>2427659</v>
      </c>
      <c r="E21" s="16">
        <v>8566192</v>
      </c>
      <c r="F21" s="16">
        <v>170919</v>
      </c>
      <c r="G21" s="11">
        <v>21.743923072306909</v>
      </c>
    </row>
    <row r="22" spans="2:7" x14ac:dyDescent="0.35">
      <c r="B22" s="3">
        <v>2004</v>
      </c>
      <c r="C22" s="16">
        <v>10404919</v>
      </c>
      <c r="D22" s="16">
        <v>2219390</v>
      </c>
      <c r="E22" s="16">
        <v>8037548</v>
      </c>
      <c r="F22" s="16">
        <v>147981</v>
      </c>
      <c r="G22" s="11">
        <v>21.330199687282526</v>
      </c>
    </row>
    <row r="23" spans="2:7" x14ac:dyDescent="0.35">
      <c r="B23" s="3">
        <v>2003</v>
      </c>
      <c r="C23" s="16">
        <v>10241301</v>
      </c>
      <c r="D23" s="16">
        <v>2242298</v>
      </c>
      <c r="E23" s="16">
        <v>7836426</v>
      </c>
      <c r="F23" s="16">
        <v>162577</v>
      </c>
      <c r="G23" s="11">
        <v>21.894659672633392</v>
      </c>
    </row>
    <row r="24" spans="2:7" x14ac:dyDescent="0.35">
      <c r="B24" s="3">
        <v>2002</v>
      </c>
      <c r="C24" s="16">
        <v>10017487</v>
      </c>
      <c r="D24" s="16">
        <v>2199563</v>
      </c>
      <c r="E24" s="16">
        <v>7689454</v>
      </c>
      <c r="F24" s="16">
        <v>128470</v>
      </c>
      <c r="G24" s="11">
        <v>21.95723338597794</v>
      </c>
    </row>
    <row r="25" spans="2:7" x14ac:dyDescent="0.35">
      <c r="B25" s="3">
        <v>2001</v>
      </c>
      <c r="C25" s="16">
        <v>9403069</v>
      </c>
      <c r="D25" s="16">
        <v>2063900</v>
      </c>
      <c r="E25" s="16">
        <v>7223775</v>
      </c>
      <c r="F25" s="16">
        <v>115394</v>
      </c>
      <c r="G25" s="11">
        <v>21.949216792942813</v>
      </c>
    </row>
    <row r="26" spans="2:7" x14ac:dyDescent="0.35">
      <c r="B26" s="3">
        <v>2000</v>
      </c>
      <c r="C26" s="16">
        <v>9325452</v>
      </c>
      <c r="D26" s="16">
        <v>2045965</v>
      </c>
      <c r="E26" s="16">
        <v>7117498</v>
      </c>
      <c r="F26" s="16">
        <v>161989</v>
      </c>
      <c r="G26" s="11">
        <v>21.939579979608496</v>
      </c>
    </row>
    <row r="27" spans="2:7" x14ac:dyDescent="0.35">
      <c r="B27" s="3">
        <v>1990</v>
      </c>
      <c r="C27" s="16">
        <v>4409033</v>
      </c>
      <c r="D27" s="16">
        <v>962518</v>
      </c>
      <c r="E27" s="16">
        <v>3300382</v>
      </c>
      <c r="F27" s="16">
        <v>146133</v>
      </c>
      <c r="G27" s="11">
        <v>21.830591878083016</v>
      </c>
    </row>
    <row r="28" spans="2:7" x14ac:dyDescent="0.35">
      <c r="B28" s="9">
        <v>1980</v>
      </c>
      <c r="C28" s="144">
        <v>2242100</v>
      </c>
      <c r="D28" s="144">
        <v>519680</v>
      </c>
      <c r="E28" s="144">
        <v>1672880</v>
      </c>
      <c r="F28" s="144">
        <v>49540</v>
      </c>
      <c r="G28" s="12">
        <v>23.178270371526693</v>
      </c>
    </row>
    <row r="29" spans="2:7" ht="7.5" customHeight="1" x14ac:dyDescent="0.35">
      <c r="B29" s="3"/>
      <c r="C29" s="8"/>
      <c r="D29" s="8"/>
      <c r="E29" s="13"/>
      <c r="F29" s="13"/>
      <c r="G29" s="14"/>
    </row>
    <row r="30" spans="2:7" ht="15.75" customHeight="1" x14ac:dyDescent="0.35">
      <c r="B30" s="153" t="s">
        <v>392</v>
      </c>
      <c r="C30" s="153"/>
      <c r="D30" s="153"/>
      <c r="E30" s="153"/>
      <c r="F30" s="153"/>
      <c r="G30" s="153"/>
    </row>
    <row r="31" spans="2:7" x14ac:dyDescent="0.35">
      <c r="B31" s="153"/>
      <c r="C31" s="153"/>
      <c r="D31" s="153"/>
      <c r="E31" s="153"/>
      <c r="F31" s="153"/>
      <c r="G31" s="153"/>
    </row>
    <row r="32" spans="2:7" x14ac:dyDescent="0.35">
      <c r="B32" s="153"/>
      <c r="C32" s="153"/>
      <c r="D32" s="153"/>
      <c r="E32" s="153"/>
      <c r="F32" s="153"/>
      <c r="G32" s="153"/>
    </row>
    <row r="33" spans="2:7" ht="12.75" customHeight="1" x14ac:dyDescent="0.35">
      <c r="B33" s="153"/>
      <c r="C33" s="153"/>
      <c r="D33" s="153"/>
      <c r="E33" s="153"/>
      <c r="F33" s="153"/>
      <c r="G33" s="153"/>
    </row>
    <row r="34" spans="2:7" ht="6.75" customHeight="1" x14ac:dyDescent="0.35">
      <c r="B34" s="153"/>
      <c r="C34" s="153"/>
      <c r="D34" s="153"/>
      <c r="E34" s="153"/>
      <c r="F34" s="153"/>
      <c r="G34" s="153"/>
    </row>
    <row r="35" spans="2:7" ht="9" customHeight="1" x14ac:dyDescent="0.35">
      <c r="B35" s="153"/>
      <c r="C35" s="153"/>
      <c r="D35" s="153"/>
      <c r="E35" s="153"/>
      <c r="F35" s="153"/>
      <c r="G35" s="153"/>
    </row>
    <row r="36" spans="2:7" ht="18.75" hidden="1" customHeight="1" x14ac:dyDescent="0.35">
      <c r="B36" s="153"/>
      <c r="C36" s="153"/>
      <c r="D36" s="153"/>
      <c r="E36" s="153"/>
      <c r="F36" s="153"/>
      <c r="G36" s="153"/>
    </row>
    <row r="37" spans="2:7" x14ac:dyDescent="0.35"/>
  </sheetData>
  <mergeCells count="2">
    <mergeCell ref="B30:G36"/>
    <mergeCell ref="B3:G3"/>
  </mergeCells>
  <hyperlinks>
    <hyperlink ref="H4" location="Índice!C5" display="Regresar" xr:uid="{00000000-0004-0000-0200-000000000000}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263"/>
  <sheetViews>
    <sheetView topLeftCell="B1" zoomScaleNormal="100" workbookViewId="0">
      <pane xSplit="1" ySplit="5" topLeftCell="C261" activePane="bottomRight" state="frozen"/>
      <selection activeCell="B1" sqref="B1"/>
      <selection pane="topRight" activeCell="C1" sqref="C1"/>
      <selection pane="bottomLeft" activeCell="B6" sqref="B6"/>
      <selection pane="bottomRight" activeCell="B262" sqref="B262"/>
    </sheetView>
  </sheetViews>
  <sheetFormatPr baseColWidth="10" defaultColWidth="0" defaultRowHeight="18.75" zeroHeight="1" x14ac:dyDescent="0.35"/>
  <cols>
    <col min="1" max="1" width="11" style="63" customWidth="1"/>
    <col min="2" max="2" width="20.625" style="63" customWidth="1"/>
    <col min="3" max="3" width="10.125" style="63" customWidth="1"/>
    <col min="4" max="4" width="9.5" style="63" customWidth="1"/>
    <col min="5" max="5" width="10" style="63" customWidth="1"/>
    <col min="6" max="6" width="10.25" style="63" customWidth="1"/>
    <col min="7" max="7" width="11" style="63" customWidth="1"/>
    <col min="8" max="8" width="9.375" style="63" bestFit="1" customWidth="1"/>
    <col min="9" max="9" width="10.5" style="63" bestFit="1" customWidth="1"/>
    <col min="10" max="10" width="9.5" style="63" bestFit="1" customWidth="1"/>
    <col min="11" max="12" width="10.125" style="63" bestFit="1" customWidth="1"/>
    <col min="13" max="13" width="9.875" style="63" bestFit="1" customWidth="1"/>
    <col min="14" max="14" width="9.25" style="63" bestFit="1" customWidth="1"/>
    <col min="15" max="15" width="9.5" style="63" bestFit="1" customWidth="1"/>
    <col min="16" max="16" width="9.75" style="63" bestFit="1" customWidth="1"/>
    <col min="17" max="17" width="10" style="63" bestFit="1" customWidth="1"/>
    <col min="18" max="18" width="10.125" style="63" bestFit="1" customWidth="1"/>
    <col min="19" max="19" width="10" style="63" bestFit="1" customWidth="1"/>
    <col min="20" max="20" width="9.625" style="63" bestFit="1" customWidth="1"/>
    <col min="21" max="21" width="9.875" style="63" bestFit="1" customWidth="1"/>
    <col min="22" max="23" width="10.125" style="63" bestFit="1" customWidth="1"/>
    <col min="24" max="24" width="11.625" style="63" bestFit="1" customWidth="1"/>
    <col min="25" max="25" width="13.5" style="63" customWidth="1"/>
    <col min="26" max="26" width="11.625" style="63" customWidth="1"/>
    <col min="27" max="27" width="11.875" style="63" bestFit="1" customWidth="1"/>
    <col min="28" max="28" width="11.875" style="63" hidden="1" customWidth="1"/>
    <col min="29" max="16384" width="11" style="63" hidden="1"/>
  </cols>
  <sheetData>
    <row r="1" spans="2:28" ht="7.5" customHeight="1" x14ac:dyDescent="0.35"/>
    <row r="2" spans="2:28" ht="60" customHeight="1" x14ac:dyDescent="0.35">
      <c r="D2" s="64"/>
      <c r="W2" s="79"/>
      <c r="X2" s="79"/>
      <c r="Y2" s="79"/>
      <c r="Z2" s="79"/>
      <c r="AA2" s="67"/>
      <c r="AB2" s="67"/>
    </row>
    <row r="3" spans="2:28" ht="41.25" customHeight="1" x14ac:dyDescent="0.35">
      <c r="C3" s="157" t="s">
        <v>380</v>
      </c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</row>
    <row r="4" spans="2:28" x14ac:dyDescent="0.35">
      <c r="B4" s="100" t="s">
        <v>91</v>
      </c>
      <c r="C4" s="100" t="s">
        <v>92</v>
      </c>
      <c r="D4" s="100" t="s">
        <v>93</v>
      </c>
      <c r="E4" s="100" t="s">
        <v>94</v>
      </c>
      <c r="F4" s="100" t="s">
        <v>95</v>
      </c>
      <c r="G4" s="100" t="s">
        <v>96</v>
      </c>
      <c r="H4" s="100" t="s">
        <v>97</v>
      </c>
      <c r="I4" s="100" t="s">
        <v>98</v>
      </c>
      <c r="J4" s="100" t="s">
        <v>99</v>
      </c>
      <c r="K4" s="100" t="s">
        <v>100</v>
      </c>
      <c r="L4" s="100" t="s">
        <v>101</v>
      </c>
      <c r="M4" s="100" t="s">
        <v>102</v>
      </c>
      <c r="N4" s="100" t="s">
        <v>103</v>
      </c>
      <c r="O4" s="100" t="s">
        <v>104</v>
      </c>
      <c r="P4" s="100" t="s">
        <v>105</v>
      </c>
      <c r="Q4" s="100" t="s">
        <v>106</v>
      </c>
      <c r="R4" s="100" t="s">
        <v>107</v>
      </c>
      <c r="S4" s="100" t="s">
        <v>108</v>
      </c>
      <c r="T4" s="100">
        <v>2015</v>
      </c>
      <c r="U4" s="100">
        <v>2016</v>
      </c>
      <c r="V4" s="100">
        <v>2017</v>
      </c>
      <c r="W4" s="100">
        <v>2018</v>
      </c>
      <c r="X4" s="100">
        <v>2019</v>
      </c>
      <c r="Y4" s="100">
        <v>2020</v>
      </c>
      <c r="Z4" s="100">
        <v>2021</v>
      </c>
      <c r="AA4" s="156" t="s">
        <v>83</v>
      </c>
    </row>
    <row r="5" spans="2:28" x14ac:dyDescent="0.35">
      <c r="B5" s="101" t="s">
        <v>109</v>
      </c>
      <c r="C5" s="102">
        <f t="shared" ref="C5:Z5" si="0">SUM(C6:C258)</f>
        <v>7095720</v>
      </c>
      <c r="D5" s="102">
        <f t="shared" si="0"/>
        <v>7959877</v>
      </c>
      <c r="E5" s="102">
        <f t="shared" si="0"/>
        <v>12533932</v>
      </c>
      <c r="F5" s="102">
        <f t="shared" si="0"/>
        <v>12743420</v>
      </c>
      <c r="G5" s="102">
        <f t="shared" si="0"/>
        <v>13530751</v>
      </c>
      <c r="H5" s="102">
        <f t="shared" si="0"/>
        <v>13917762</v>
      </c>
      <c r="I5" s="102">
        <f t="shared" si="0"/>
        <v>14400045</v>
      </c>
      <c r="J5" s="102">
        <f t="shared" si="0"/>
        <v>14933571</v>
      </c>
      <c r="K5" s="102">
        <f t="shared" si="0"/>
        <v>15773084</v>
      </c>
      <c r="L5" s="102">
        <f t="shared" si="0"/>
        <v>16204897</v>
      </c>
      <c r="M5" s="102">
        <f t="shared" si="0"/>
        <v>16330357</v>
      </c>
      <c r="N5" s="102">
        <f t="shared" si="0"/>
        <v>16811829</v>
      </c>
      <c r="O5" s="102">
        <f t="shared" si="0"/>
        <v>17456312</v>
      </c>
      <c r="P5" s="102">
        <f t="shared" si="0"/>
        <v>18156038</v>
      </c>
      <c r="Q5" s="102">
        <f t="shared" si="0"/>
        <v>18623243</v>
      </c>
      <c r="R5" s="102">
        <f t="shared" si="0"/>
        <v>19324406</v>
      </c>
      <c r="S5" s="102">
        <f t="shared" si="0"/>
        <v>19972388</v>
      </c>
      <c r="T5" s="102">
        <f t="shared" si="0"/>
        <v>20731910</v>
      </c>
      <c r="U5" s="102">
        <f t="shared" si="0"/>
        <v>21266342</v>
      </c>
      <c r="V5" s="102">
        <f t="shared" si="0"/>
        <v>21946708</v>
      </c>
      <c r="W5" s="102">
        <f t="shared" si="0"/>
        <v>22679525</v>
      </c>
      <c r="X5" s="102">
        <f t="shared" si="0"/>
        <v>23094756</v>
      </c>
      <c r="Y5" s="102">
        <f t="shared" si="0"/>
        <v>23268400</v>
      </c>
      <c r="Z5" s="102">
        <f t="shared" si="0"/>
        <v>24120553</v>
      </c>
      <c r="AA5" s="156"/>
    </row>
    <row r="6" spans="2:28" x14ac:dyDescent="0.35">
      <c r="B6" s="65" t="s">
        <v>110</v>
      </c>
      <c r="C6" s="68">
        <v>980</v>
      </c>
      <c r="D6" s="68">
        <v>6260</v>
      </c>
      <c r="E6" s="68">
        <v>25093</v>
      </c>
      <c r="F6" s="68">
        <v>25913</v>
      </c>
      <c r="G6" s="68">
        <v>30691</v>
      </c>
      <c r="H6" s="68">
        <v>35534</v>
      </c>
      <c r="I6" s="68">
        <v>28472</v>
      </c>
      <c r="J6" s="68">
        <v>34970</v>
      </c>
      <c r="K6" s="68">
        <v>32420</v>
      </c>
      <c r="L6" s="68">
        <v>41648</v>
      </c>
      <c r="M6" s="68">
        <v>39842</v>
      </c>
      <c r="N6" s="68">
        <v>42497</v>
      </c>
      <c r="O6" s="68">
        <v>33937</v>
      </c>
      <c r="P6" s="68">
        <v>47025</v>
      </c>
      <c r="Q6" s="68">
        <v>52066</v>
      </c>
      <c r="R6" s="68">
        <v>49257</v>
      </c>
      <c r="S6" s="68">
        <v>50914</v>
      </c>
      <c r="T6" s="68">
        <v>44880</v>
      </c>
      <c r="U6" s="68">
        <v>48310</v>
      </c>
      <c r="V6" s="68">
        <v>41867</v>
      </c>
      <c r="W6" s="73">
        <v>47648</v>
      </c>
      <c r="X6" s="73">
        <v>55361</v>
      </c>
      <c r="Y6" s="73">
        <v>41685</v>
      </c>
      <c r="Z6" s="73">
        <v>57192</v>
      </c>
    </row>
    <row r="7" spans="2:28" x14ac:dyDescent="0.35">
      <c r="B7" s="65" t="s">
        <v>111</v>
      </c>
      <c r="C7" s="68">
        <v>5420</v>
      </c>
      <c r="D7" s="68">
        <v>3819</v>
      </c>
      <c r="E7" s="68">
        <v>7712</v>
      </c>
      <c r="F7" s="68">
        <v>12134</v>
      </c>
      <c r="G7" s="68">
        <v>4747</v>
      </c>
      <c r="H7" s="68">
        <v>13128</v>
      </c>
      <c r="I7" s="68">
        <v>18885</v>
      </c>
      <c r="J7" s="68">
        <v>18994</v>
      </c>
      <c r="K7" s="68">
        <v>24505</v>
      </c>
      <c r="L7" s="68">
        <v>28531</v>
      </c>
      <c r="M7" s="68">
        <v>43583</v>
      </c>
      <c r="N7" s="68">
        <v>44459</v>
      </c>
      <c r="O7" s="68">
        <v>41362</v>
      </c>
      <c r="P7" s="68">
        <v>51107</v>
      </c>
      <c r="Q7" s="68">
        <v>46489</v>
      </c>
      <c r="R7" s="68">
        <v>50096</v>
      </c>
      <c r="S7" s="68">
        <v>54193</v>
      </c>
      <c r="T7" s="68">
        <v>58685</v>
      </c>
      <c r="U7" s="68">
        <v>63380</v>
      </c>
      <c r="V7" s="68">
        <v>62188</v>
      </c>
      <c r="W7" s="73">
        <v>64244</v>
      </c>
      <c r="X7" s="73">
        <v>60338</v>
      </c>
      <c r="Y7" s="73">
        <v>65878</v>
      </c>
      <c r="Z7" s="73">
        <v>79341</v>
      </c>
    </row>
    <row r="8" spans="2:28" x14ac:dyDescent="0.35">
      <c r="B8" s="32" t="s">
        <v>112</v>
      </c>
      <c r="C8" s="68">
        <v>665740</v>
      </c>
      <c r="D8" s="68">
        <v>512313</v>
      </c>
      <c r="E8" s="68">
        <v>459662</v>
      </c>
      <c r="F8" s="68">
        <v>403201</v>
      </c>
      <c r="G8" s="68">
        <v>416963</v>
      </c>
      <c r="H8" s="68">
        <v>405191</v>
      </c>
      <c r="I8" s="68">
        <v>419776</v>
      </c>
      <c r="J8" s="68">
        <v>403471</v>
      </c>
      <c r="K8" s="68">
        <v>409330</v>
      </c>
      <c r="L8" s="68">
        <v>404272</v>
      </c>
      <c r="M8" s="68">
        <v>396473</v>
      </c>
      <c r="N8" s="68">
        <v>392038</v>
      </c>
      <c r="O8" s="68">
        <v>382285</v>
      </c>
      <c r="P8" s="68">
        <v>385121</v>
      </c>
      <c r="Q8" s="68">
        <v>374367</v>
      </c>
      <c r="R8" s="68">
        <v>379753</v>
      </c>
      <c r="S8" s="68">
        <v>375422</v>
      </c>
      <c r="T8" s="68">
        <v>375239</v>
      </c>
      <c r="U8" s="68">
        <v>351702</v>
      </c>
      <c r="V8" s="68">
        <v>352791</v>
      </c>
      <c r="W8" s="73">
        <v>361028</v>
      </c>
      <c r="X8" s="73">
        <v>350402</v>
      </c>
      <c r="Y8" s="73">
        <v>347243</v>
      </c>
      <c r="Z8" s="73">
        <v>353812</v>
      </c>
    </row>
    <row r="9" spans="2:28" x14ac:dyDescent="0.35">
      <c r="B9" s="65" t="s">
        <v>113</v>
      </c>
      <c r="C9" s="68">
        <v>1380</v>
      </c>
      <c r="D9" s="68">
        <v>1654</v>
      </c>
      <c r="E9" s="68">
        <v>2773</v>
      </c>
      <c r="F9" s="68">
        <v>4522</v>
      </c>
      <c r="G9" s="68">
        <v>1787</v>
      </c>
      <c r="H9" s="68">
        <v>3597</v>
      </c>
      <c r="I9" s="68">
        <v>7156</v>
      </c>
      <c r="J9" s="68">
        <v>6034</v>
      </c>
      <c r="K9" s="68">
        <v>6212</v>
      </c>
      <c r="L9" s="68">
        <v>7910</v>
      </c>
      <c r="M9" s="68">
        <v>7889</v>
      </c>
      <c r="N9" s="68">
        <v>9728</v>
      </c>
      <c r="O9" s="68">
        <v>9083</v>
      </c>
      <c r="P9" s="68">
        <v>8052</v>
      </c>
      <c r="Q9" s="68">
        <v>11245</v>
      </c>
      <c r="R9" s="68">
        <v>13668</v>
      </c>
      <c r="S9" s="68">
        <v>12921</v>
      </c>
      <c r="T9" s="68">
        <v>14141</v>
      </c>
      <c r="U9" s="68">
        <v>11487</v>
      </c>
      <c r="V9" s="68">
        <v>13966</v>
      </c>
      <c r="W9" s="73">
        <v>11040</v>
      </c>
      <c r="X9" s="73">
        <v>14631</v>
      </c>
      <c r="Y9" s="73">
        <v>16507</v>
      </c>
      <c r="Z9" s="73">
        <v>20726</v>
      </c>
    </row>
    <row r="10" spans="2:28" x14ac:dyDescent="0.35">
      <c r="B10" s="65" t="s">
        <v>114</v>
      </c>
      <c r="C10" s="70">
        <v>0</v>
      </c>
      <c r="D10" s="68">
        <v>183</v>
      </c>
      <c r="E10" s="70">
        <v>0</v>
      </c>
      <c r="F10" s="68">
        <v>2598</v>
      </c>
      <c r="G10" s="68">
        <v>3769</v>
      </c>
      <c r="H10" s="70">
        <v>0</v>
      </c>
      <c r="I10" s="70">
        <v>0</v>
      </c>
      <c r="J10" s="70">
        <v>0</v>
      </c>
      <c r="K10" s="70">
        <v>0</v>
      </c>
      <c r="L10" s="70">
        <v>0</v>
      </c>
      <c r="M10" s="70">
        <v>0</v>
      </c>
      <c r="N10" s="70">
        <v>0</v>
      </c>
      <c r="O10" s="70">
        <v>0</v>
      </c>
      <c r="P10" s="70">
        <v>0</v>
      </c>
      <c r="Q10" s="70">
        <v>0</v>
      </c>
      <c r="R10" s="70">
        <v>0</v>
      </c>
      <c r="S10" s="70">
        <v>0</v>
      </c>
      <c r="T10" s="70">
        <v>0</v>
      </c>
      <c r="U10" s="70">
        <v>0</v>
      </c>
      <c r="V10" s="70">
        <v>0</v>
      </c>
      <c r="W10" s="70">
        <v>0</v>
      </c>
      <c r="X10" s="70">
        <v>0</v>
      </c>
      <c r="Y10" s="70">
        <v>0</v>
      </c>
      <c r="Z10" s="70">
        <v>0</v>
      </c>
    </row>
    <row r="11" spans="2:28" x14ac:dyDescent="0.35">
      <c r="B11" s="65" t="s">
        <v>115</v>
      </c>
      <c r="C11" s="68">
        <v>800</v>
      </c>
      <c r="D11" s="70">
        <v>0</v>
      </c>
      <c r="E11" s="70">
        <v>0</v>
      </c>
      <c r="F11" s="70">
        <v>0</v>
      </c>
      <c r="G11" s="70">
        <v>0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70">
        <v>0</v>
      </c>
      <c r="N11" s="70">
        <v>0</v>
      </c>
      <c r="O11" s="70">
        <v>0</v>
      </c>
      <c r="P11" s="70">
        <v>0</v>
      </c>
      <c r="Q11" s="70">
        <v>0</v>
      </c>
      <c r="R11" s="70">
        <v>0</v>
      </c>
      <c r="S11" s="70">
        <v>0</v>
      </c>
      <c r="T11" s="70">
        <v>0</v>
      </c>
      <c r="U11" s="70">
        <v>0</v>
      </c>
      <c r="V11" s="70">
        <v>0</v>
      </c>
      <c r="W11" s="70">
        <v>0</v>
      </c>
      <c r="X11" s="70">
        <v>0</v>
      </c>
      <c r="Y11" s="70">
        <v>0</v>
      </c>
      <c r="Z11" s="70">
        <v>0</v>
      </c>
    </row>
    <row r="12" spans="2:28" x14ac:dyDescent="0.35">
      <c r="B12" s="65" t="s">
        <v>116</v>
      </c>
      <c r="C12" s="68">
        <v>140</v>
      </c>
      <c r="D12" s="70">
        <v>0</v>
      </c>
      <c r="E12" s="70">
        <v>0</v>
      </c>
      <c r="F12" s="70">
        <v>0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  <c r="M12" s="70">
        <v>0</v>
      </c>
      <c r="N12" s="70">
        <v>0</v>
      </c>
      <c r="O12" s="70">
        <v>0</v>
      </c>
      <c r="P12" s="70">
        <v>0</v>
      </c>
      <c r="Q12" s="70">
        <v>0</v>
      </c>
      <c r="R12" s="70">
        <v>0</v>
      </c>
      <c r="S12" s="70">
        <v>0</v>
      </c>
      <c r="T12" s="70">
        <v>0</v>
      </c>
      <c r="U12" s="70">
        <v>0</v>
      </c>
      <c r="V12" s="70">
        <v>0</v>
      </c>
      <c r="W12" s="70">
        <v>0</v>
      </c>
      <c r="X12" s="70">
        <v>0</v>
      </c>
      <c r="Y12" s="70">
        <v>0</v>
      </c>
      <c r="Z12" s="70">
        <v>0</v>
      </c>
    </row>
    <row r="13" spans="2:28" x14ac:dyDescent="0.35">
      <c r="B13" s="65" t="s">
        <v>117</v>
      </c>
      <c r="C13" s="68">
        <v>120</v>
      </c>
      <c r="D13" s="68">
        <v>1016</v>
      </c>
      <c r="E13" s="70">
        <v>0</v>
      </c>
      <c r="F13" s="70">
        <v>0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70">
        <v>0</v>
      </c>
      <c r="N13" s="70">
        <v>0</v>
      </c>
      <c r="O13" s="70">
        <v>0</v>
      </c>
      <c r="P13" s="70">
        <v>0</v>
      </c>
      <c r="Q13" s="70">
        <v>0</v>
      </c>
      <c r="R13" s="70">
        <v>0</v>
      </c>
      <c r="S13" s="70">
        <v>0</v>
      </c>
      <c r="T13" s="70">
        <v>0</v>
      </c>
      <c r="U13" s="70">
        <v>0</v>
      </c>
      <c r="V13" s="70">
        <v>0</v>
      </c>
      <c r="W13" s="70">
        <v>0</v>
      </c>
      <c r="X13" s="70">
        <v>0</v>
      </c>
      <c r="Y13" s="70">
        <v>0</v>
      </c>
      <c r="Z13" s="70">
        <v>0</v>
      </c>
    </row>
    <row r="14" spans="2:28" x14ac:dyDescent="0.35">
      <c r="B14" s="65" t="s">
        <v>118</v>
      </c>
      <c r="C14" s="68">
        <v>240</v>
      </c>
      <c r="D14" s="68">
        <v>344</v>
      </c>
      <c r="E14" s="70">
        <v>0</v>
      </c>
      <c r="F14" s="70">
        <v>0</v>
      </c>
      <c r="G14" s="70">
        <v>0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M14" s="70">
        <v>0</v>
      </c>
      <c r="N14" s="70">
        <v>0</v>
      </c>
      <c r="O14" s="70">
        <v>0</v>
      </c>
      <c r="P14" s="70">
        <v>0</v>
      </c>
      <c r="Q14" s="70">
        <v>0</v>
      </c>
      <c r="R14" s="70">
        <v>0</v>
      </c>
      <c r="S14" s="70">
        <v>0</v>
      </c>
      <c r="T14" s="70">
        <v>0</v>
      </c>
      <c r="U14" s="70">
        <v>0</v>
      </c>
      <c r="V14" s="70">
        <v>0</v>
      </c>
      <c r="W14" s="70">
        <v>0</v>
      </c>
      <c r="X14" s="70">
        <v>0</v>
      </c>
      <c r="Y14" s="70">
        <v>0</v>
      </c>
      <c r="Z14" s="70">
        <v>0</v>
      </c>
    </row>
    <row r="15" spans="2:28" x14ac:dyDescent="0.35">
      <c r="B15" s="65" t="s">
        <v>119</v>
      </c>
      <c r="C15" s="68">
        <v>260</v>
      </c>
      <c r="D15" s="68">
        <v>7</v>
      </c>
      <c r="E15" s="70">
        <v>0</v>
      </c>
      <c r="F15" s="70">
        <v>0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70">
        <v>0</v>
      </c>
      <c r="N15" s="70">
        <v>0</v>
      </c>
      <c r="O15" s="70">
        <v>0</v>
      </c>
      <c r="P15" s="70">
        <v>0</v>
      </c>
      <c r="Q15" s="70">
        <v>0</v>
      </c>
      <c r="R15" s="70">
        <v>0</v>
      </c>
      <c r="S15" s="70">
        <v>0</v>
      </c>
      <c r="T15" s="70">
        <v>0</v>
      </c>
      <c r="U15" s="70">
        <v>0</v>
      </c>
      <c r="V15" s="70">
        <v>0</v>
      </c>
      <c r="W15" s="70">
        <v>0</v>
      </c>
      <c r="X15" s="70">
        <v>0</v>
      </c>
      <c r="Y15" s="70">
        <v>0</v>
      </c>
      <c r="Z15" s="70">
        <v>0</v>
      </c>
    </row>
    <row r="16" spans="2:28" x14ac:dyDescent="0.35">
      <c r="B16" s="65" t="s">
        <v>120</v>
      </c>
      <c r="C16" s="68">
        <v>1800</v>
      </c>
      <c r="D16" s="68">
        <v>4665</v>
      </c>
      <c r="E16" s="68">
        <v>10649</v>
      </c>
      <c r="F16" s="68">
        <v>13416</v>
      </c>
      <c r="G16" s="68">
        <v>16421</v>
      </c>
      <c r="H16" s="68">
        <v>5719</v>
      </c>
      <c r="I16" s="68">
        <v>11309</v>
      </c>
      <c r="J16" s="68">
        <v>10818</v>
      </c>
      <c r="K16" s="68">
        <v>8668</v>
      </c>
      <c r="L16" s="68">
        <v>14810</v>
      </c>
      <c r="M16" s="68">
        <v>12690</v>
      </c>
      <c r="N16" s="68">
        <v>10747</v>
      </c>
      <c r="O16" s="68">
        <v>13146</v>
      </c>
      <c r="P16" s="68">
        <v>12750</v>
      </c>
      <c r="Q16" s="68">
        <v>18333</v>
      </c>
      <c r="R16" s="68">
        <v>13053</v>
      </c>
      <c r="S16" s="68">
        <v>15011</v>
      </c>
      <c r="T16" s="68">
        <v>14518</v>
      </c>
      <c r="U16" s="68">
        <v>14177</v>
      </c>
      <c r="V16" s="68">
        <v>12004</v>
      </c>
      <c r="W16" s="73">
        <v>18917</v>
      </c>
      <c r="X16" s="73">
        <v>14002</v>
      </c>
      <c r="Y16" s="73">
        <v>15445</v>
      </c>
      <c r="Z16" s="73">
        <v>15989</v>
      </c>
    </row>
    <row r="17" spans="2:26" x14ac:dyDescent="0.35">
      <c r="B17" s="65" t="s">
        <v>121</v>
      </c>
      <c r="C17" s="70">
        <v>0</v>
      </c>
      <c r="D17" s="68">
        <v>10</v>
      </c>
      <c r="E17" s="70">
        <v>0</v>
      </c>
      <c r="F17" s="70">
        <v>0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0">
        <v>0</v>
      </c>
      <c r="N17" s="70">
        <v>0</v>
      </c>
      <c r="O17" s="70">
        <v>0</v>
      </c>
      <c r="P17" s="70">
        <v>0</v>
      </c>
      <c r="Q17" s="70">
        <v>0</v>
      </c>
      <c r="R17" s="70">
        <v>0</v>
      </c>
      <c r="S17" s="70">
        <v>0</v>
      </c>
      <c r="T17" s="70">
        <v>0</v>
      </c>
      <c r="U17" s="70">
        <v>0</v>
      </c>
      <c r="V17" s="70">
        <v>0</v>
      </c>
      <c r="W17" s="70">
        <v>0</v>
      </c>
      <c r="X17" s="70">
        <v>0</v>
      </c>
      <c r="Y17" s="70">
        <v>0</v>
      </c>
      <c r="Z17" s="70">
        <v>0</v>
      </c>
    </row>
    <row r="18" spans="2:26" x14ac:dyDescent="0.35">
      <c r="B18" s="65" t="s">
        <v>122</v>
      </c>
      <c r="C18" s="68">
        <v>1840</v>
      </c>
      <c r="D18" s="68">
        <v>2787</v>
      </c>
      <c r="E18" s="68">
        <v>3963</v>
      </c>
      <c r="F18" s="68">
        <v>4110</v>
      </c>
      <c r="G18" s="68">
        <v>3991</v>
      </c>
      <c r="H18" s="68">
        <v>5140</v>
      </c>
      <c r="I18" s="68">
        <v>8674</v>
      </c>
      <c r="J18" s="68">
        <v>6657</v>
      </c>
      <c r="K18" s="68">
        <v>9365</v>
      </c>
      <c r="L18" s="68">
        <v>4912</v>
      </c>
      <c r="M18" s="68">
        <v>8123</v>
      </c>
      <c r="N18" s="68">
        <v>9709</v>
      </c>
      <c r="O18" s="68">
        <v>7625</v>
      </c>
      <c r="P18" s="68">
        <v>9419</v>
      </c>
      <c r="Q18" s="68">
        <v>10360</v>
      </c>
      <c r="R18" s="68">
        <v>12995</v>
      </c>
      <c r="S18" s="68">
        <v>13064</v>
      </c>
      <c r="T18" s="68">
        <v>14363</v>
      </c>
      <c r="U18" s="68">
        <v>19514</v>
      </c>
      <c r="V18" s="68">
        <v>17298</v>
      </c>
      <c r="W18" s="73">
        <v>20489</v>
      </c>
      <c r="X18" s="73">
        <v>18602</v>
      </c>
      <c r="Y18" s="73">
        <v>22355</v>
      </c>
      <c r="Z18" s="73">
        <v>21429</v>
      </c>
    </row>
    <row r="19" spans="2:26" x14ac:dyDescent="0.35">
      <c r="B19" s="65" t="s">
        <v>123</v>
      </c>
      <c r="C19" s="68">
        <v>26020</v>
      </c>
      <c r="D19" s="68">
        <v>40058</v>
      </c>
      <c r="E19" s="68">
        <v>58930</v>
      </c>
      <c r="F19" s="68">
        <v>60428</v>
      </c>
      <c r="G19" s="68">
        <v>72510</v>
      </c>
      <c r="H19" s="68">
        <v>74486</v>
      </c>
      <c r="I19" s="68">
        <v>72974</v>
      </c>
      <c r="J19" s="68">
        <v>70817</v>
      </c>
      <c r="K19" s="68">
        <v>69178</v>
      </c>
      <c r="L19" s="68">
        <v>71662</v>
      </c>
      <c r="M19" s="68">
        <v>68096</v>
      </c>
      <c r="N19" s="68">
        <v>78141</v>
      </c>
      <c r="O19" s="68">
        <v>77927</v>
      </c>
      <c r="P19" s="68">
        <v>83818</v>
      </c>
      <c r="Q19" s="68">
        <v>92180</v>
      </c>
      <c r="R19" s="68">
        <v>84941</v>
      </c>
      <c r="S19" s="68">
        <v>93936</v>
      </c>
      <c r="T19" s="68">
        <v>97075</v>
      </c>
      <c r="U19" s="68">
        <v>104054</v>
      </c>
      <c r="V19" s="68">
        <v>106536</v>
      </c>
      <c r="W19" s="73">
        <v>115716</v>
      </c>
      <c r="X19" s="73">
        <v>123710</v>
      </c>
      <c r="Y19" s="73">
        <v>106602</v>
      </c>
      <c r="Z19" s="73">
        <v>109833</v>
      </c>
    </row>
    <row r="20" spans="2:26" x14ac:dyDescent="0.35">
      <c r="B20" s="65" t="s">
        <v>124</v>
      </c>
      <c r="C20" s="68">
        <v>11460</v>
      </c>
      <c r="D20" s="70">
        <v>0</v>
      </c>
      <c r="E20" s="68">
        <v>30716</v>
      </c>
      <c r="F20" s="68">
        <v>29358</v>
      </c>
      <c r="G20" s="68">
        <v>38024</v>
      </c>
      <c r="H20" s="68">
        <v>37122</v>
      </c>
      <c r="I20" s="68">
        <v>41248</v>
      </c>
      <c r="J20" s="68">
        <v>37073</v>
      </c>
      <c r="K20" s="68">
        <v>47024</v>
      </c>
      <c r="L20" s="68">
        <v>46383</v>
      </c>
      <c r="M20" s="68">
        <v>44189</v>
      </c>
      <c r="N20" s="68">
        <v>47023</v>
      </c>
      <c r="O20" s="68">
        <v>54924</v>
      </c>
      <c r="P20" s="68">
        <v>55847</v>
      </c>
      <c r="Q20" s="68">
        <v>56672</v>
      </c>
      <c r="R20" s="68">
        <v>55216</v>
      </c>
      <c r="S20" s="68">
        <v>64156</v>
      </c>
      <c r="T20" s="68">
        <v>63987</v>
      </c>
      <c r="U20" s="68">
        <v>64331</v>
      </c>
      <c r="V20" s="68">
        <v>69005</v>
      </c>
      <c r="W20" s="73">
        <v>62491</v>
      </c>
      <c r="X20" s="73">
        <v>63203</v>
      </c>
      <c r="Y20" s="73">
        <v>67952</v>
      </c>
      <c r="Z20" s="73">
        <v>80209</v>
      </c>
    </row>
    <row r="21" spans="2:26" x14ac:dyDescent="0.35">
      <c r="B21" s="65" t="s">
        <v>125</v>
      </c>
      <c r="C21" s="68">
        <v>980</v>
      </c>
      <c r="D21" s="68">
        <v>1356</v>
      </c>
      <c r="E21" s="70">
        <v>0</v>
      </c>
      <c r="F21" s="70">
        <v>0</v>
      </c>
      <c r="G21" s="70">
        <v>0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M21" s="70">
        <v>0</v>
      </c>
      <c r="N21" s="70">
        <v>0</v>
      </c>
      <c r="O21" s="70">
        <v>0</v>
      </c>
      <c r="P21" s="70">
        <v>0</v>
      </c>
      <c r="Q21" s="70">
        <v>0</v>
      </c>
      <c r="R21" s="70">
        <v>0</v>
      </c>
      <c r="S21" s="70">
        <v>0</v>
      </c>
      <c r="T21" s="70">
        <v>0</v>
      </c>
      <c r="U21" s="70">
        <v>0</v>
      </c>
      <c r="V21" s="70">
        <v>0</v>
      </c>
      <c r="W21" s="70">
        <v>0</v>
      </c>
      <c r="X21" s="70">
        <v>0</v>
      </c>
      <c r="Y21" s="70">
        <v>0</v>
      </c>
      <c r="Z21" s="70">
        <v>0</v>
      </c>
    </row>
    <row r="22" spans="2:26" x14ac:dyDescent="0.35">
      <c r="B22" s="65" t="s">
        <v>126</v>
      </c>
      <c r="C22" s="68">
        <v>15780</v>
      </c>
      <c r="D22" s="68">
        <v>14176</v>
      </c>
      <c r="E22" s="68">
        <v>15895</v>
      </c>
      <c r="F22" s="68">
        <v>12342</v>
      </c>
      <c r="G22" s="68">
        <v>13316</v>
      </c>
      <c r="H22" s="68">
        <v>14845</v>
      </c>
      <c r="I22" s="68">
        <v>16012</v>
      </c>
      <c r="J22" s="68">
        <v>16085</v>
      </c>
      <c r="K22" s="68">
        <v>19163</v>
      </c>
      <c r="L22" s="68">
        <v>17673</v>
      </c>
      <c r="M22" s="68">
        <v>19746</v>
      </c>
      <c r="N22" s="68">
        <v>18944</v>
      </c>
      <c r="O22" s="68">
        <v>22652</v>
      </c>
      <c r="P22" s="68">
        <v>24006</v>
      </c>
      <c r="Q22" s="68">
        <v>25571</v>
      </c>
      <c r="R22" s="68">
        <v>27070</v>
      </c>
      <c r="S22" s="68">
        <v>29402</v>
      </c>
      <c r="T22" s="68">
        <v>26508</v>
      </c>
      <c r="U22" s="68">
        <v>28027</v>
      </c>
      <c r="V22" s="68">
        <v>28346</v>
      </c>
      <c r="W22" s="73">
        <v>30351</v>
      </c>
      <c r="X22" s="73">
        <v>35467</v>
      </c>
      <c r="Y22" s="138">
        <v>35445</v>
      </c>
      <c r="Z22" s="138">
        <v>36884</v>
      </c>
    </row>
    <row r="23" spans="2:26" x14ac:dyDescent="0.35">
      <c r="B23" s="65" t="s">
        <v>127</v>
      </c>
      <c r="C23" s="68">
        <v>122080</v>
      </c>
      <c r="D23" s="68">
        <v>70696</v>
      </c>
      <c r="E23" s="68">
        <v>46689</v>
      </c>
      <c r="F23" s="68">
        <v>40556</v>
      </c>
      <c r="G23" s="68">
        <v>43352</v>
      </c>
      <c r="H23" s="68">
        <v>38495</v>
      </c>
      <c r="I23" s="68">
        <v>38876</v>
      </c>
      <c r="J23" s="68">
        <v>38114</v>
      </c>
      <c r="K23" s="68">
        <v>39573</v>
      </c>
      <c r="L23" s="68">
        <v>35788</v>
      </c>
      <c r="M23" s="68">
        <v>35046</v>
      </c>
      <c r="N23" s="68">
        <v>35797</v>
      </c>
      <c r="O23" s="68">
        <v>31306</v>
      </c>
      <c r="P23" s="68">
        <v>33455</v>
      </c>
      <c r="Q23" s="68">
        <v>31597</v>
      </c>
      <c r="R23" s="68">
        <v>31384</v>
      </c>
      <c r="S23" s="68">
        <v>31684</v>
      </c>
      <c r="T23" s="68">
        <v>30457</v>
      </c>
      <c r="U23" s="68">
        <v>33303</v>
      </c>
      <c r="V23" s="68">
        <v>29416</v>
      </c>
      <c r="W23" s="73">
        <v>25988</v>
      </c>
      <c r="X23" s="73">
        <v>26953</v>
      </c>
      <c r="Y23" s="73">
        <v>29191</v>
      </c>
      <c r="Z23" s="73">
        <v>27906</v>
      </c>
    </row>
    <row r="24" spans="2:26" x14ac:dyDescent="0.35">
      <c r="B24" s="65" t="s">
        <v>128</v>
      </c>
      <c r="C24" s="68">
        <v>24000</v>
      </c>
      <c r="D24" s="70">
        <v>0</v>
      </c>
      <c r="E24" s="68">
        <v>5030</v>
      </c>
      <c r="F24" s="68">
        <v>3436</v>
      </c>
      <c r="G24" s="68">
        <v>5605</v>
      </c>
      <c r="H24" s="68">
        <v>4275</v>
      </c>
      <c r="I24" s="68">
        <v>2168</v>
      </c>
      <c r="J24" s="68">
        <v>7049</v>
      </c>
      <c r="K24" s="68">
        <v>12446</v>
      </c>
      <c r="L24" s="68">
        <v>9499</v>
      </c>
      <c r="M24" s="68">
        <v>9774</v>
      </c>
      <c r="N24" s="68">
        <v>8855</v>
      </c>
      <c r="O24" s="68">
        <v>8556</v>
      </c>
      <c r="P24" s="68">
        <v>11925</v>
      </c>
      <c r="Q24" s="68">
        <v>9959</v>
      </c>
      <c r="R24" s="68">
        <v>16683</v>
      </c>
      <c r="S24" s="68">
        <v>15801</v>
      </c>
      <c r="T24" s="68">
        <v>15629</v>
      </c>
      <c r="U24" s="68">
        <v>12182</v>
      </c>
      <c r="V24" s="68">
        <v>11480</v>
      </c>
      <c r="W24" s="73">
        <v>14948</v>
      </c>
      <c r="X24" s="73">
        <v>17399</v>
      </c>
      <c r="Y24" s="73">
        <v>17668</v>
      </c>
      <c r="Z24" s="73">
        <v>15948</v>
      </c>
    </row>
    <row r="25" spans="2:26" x14ac:dyDescent="0.35">
      <c r="B25" s="65" t="s">
        <v>129</v>
      </c>
      <c r="C25" s="68">
        <v>14240</v>
      </c>
      <c r="D25" s="68">
        <v>13917</v>
      </c>
      <c r="E25" s="68">
        <v>16380</v>
      </c>
      <c r="F25" s="68">
        <v>10109</v>
      </c>
      <c r="G25" s="68">
        <v>14396</v>
      </c>
      <c r="H25" s="68">
        <v>14121</v>
      </c>
      <c r="I25" s="68">
        <v>15619</v>
      </c>
      <c r="J25" s="68">
        <v>14556</v>
      </c>
      <c r="K25" s="68">
        <v>15945</v>
      </c>
      <c r="L25" s="68">
        <v>17510</v>
      </c>
      <c r="M25" s="68">
        <v>12450</v>
      </c>
      <c r="N25" s="68">
        <v>16259</v>
      </c>
      <c r="O25" s="68">
        <v>16299</v>
      </c>
      <c r="P25" s="68">
        <v>18750</v>
      </c>
      <c r="Q25" s="68">
        <v>15760</v>
      </c>
      <c r="R25" s="68">
        <v>15552</v>
      </c>
      <c r="S25" s="68">
        <v>15063</v>
      </c>
      <c r="T25" s="68">
        <v>20107</v>
      </c>
      <c r="U25" s="68">
        <v>20957</v>
      </c>
      <c r="V25" s="68">
        <v>25145</v>
      </c>
      <c r="W25" s="73">
        <v>25949</v>
      </c>
      <c r="X25" s="73">
        <v>17343</v>
      </c>
      <c r="Y25" s="73">
        <v>22838</v>
      </c>
      <c r="Z25" s="73">
        <v>21418</v>
      </c>
    </row>
    <row r="26" spans="2:26" x14ac:dyDescent="0.35">
      <c r="B26" s="65" t="s">
        <v>130</v>
      </c>
      <c r="C26" s="68">
        <v>7200</v>
      </c>
      <c r="D26" s="68">
        <v>7065</v>
      </c>
      <c r="E26" s="68">
        <v>11172</v>
      </c>
      <c r="F26" s="68">
        <v>9229</v>
      </c>
      <c r="G26" s="68">
        <v>15095</v>
      </c>
      <c r="H26" s="68">
        <v>12096</v>
      </c>
      <c r="I26" s="68">
        <v>7152</v>
      </c>
      <c r="J26" s="68">
        <v>13924</v>
      </c>
      <c r="K26" s="68">
        <v>13089</v>
      </c>
      <c r="L26" s="68">
        <v>12100</v>
      </c>
      <c r="M26" s="68">
        <v>11494</v>
      </c>
      <c r="N26" s="68">
        <v>15154</v>
      </c>
      <c r="O26" s="68">
        <v>11481</v>
      </c>
      <c r="P26" s="68">
        <v>12252</v>
      </c>
      <c r="Q26" s="68">
        <v>13522</v>
      </c>
      <c r="R26" s="68">
        <v>15240</v>
      </c>
      <c r="S26" s="68">
        <v>16136</v>
      </c>
      <c r="T26" s="68">
        <v>18756</v>
      </c>
      <c r="U26" s="68">
        <v>14468</v>
      </c>
      <c r="V26" s="68">
        <v>16740</v>
      </c>
      <c r="W26" s="73">
        <v>15933</v>
      </c>
      <c r="X26" s="73">
        <v>14736</v>
      </c>
      <c r="Y26" s="73">
        <v>19698</v>
      </c>
      <c r="Z26" s="73">
        <v>14028</v>
      </c>
    </row>
    <row r="27" spans="2:26" x14ac:dyDescent="0.35">
      <c r="B27" s="65" t="s">
        <v>131</v>
      </c>
      <c r="C27" s="68">
        <v>1180</v>
      </c>
      <c r="D27" s="68">
        <v>5374</v>
      </c>
      <c r="E27" s="68">
        <v>29810</v>
      </c>
      <c r="F27" s="68">
        <v>32817</v>
      </c>
      <c r="G27" s="68">
        <v>37869</v>
      </c>
      <c r="H27" s="68">
        <v>31977</v>
      </c>
      <c r="I27" s="68">
        <v>52678</v>
      </c>
      <c r="J27" s="68">
        <v>61051</v>
      </c>
      <c r="K27" s="68">
        <v>66720</v>
      </c>
      <c r="L27" s="68">
        <v>73249</v>
      </c>
      <c r="M27" s="68">
        <v>73681</v>
      </c>
      <c r="N27" s="68">
        <v>77133</v>
      </c>
      <c r="O27" s="68">
        <v>84483</v>
      </c>
      <c r="P27" s="68">
        <v>100517</v>
      </c>
      <c r="Q27" s="68">
        <v>103453</v>
      </c>
      <c r="R27" s="68">
        <v>123466</v>
      </c>
      <c r="S27" s="68">
        <v>113777</v>
      </c>
      <c r="T27" s="68">
        <v>142603</v>
      </c>
      <c r="U27" s="68">
        <v>132138</v>
      </c>
      <c r="V27" s="68">
        <v>148951</v>
      </c>
      <c r="W27" s="73">
        <v>166791</v>
      </c>
      <c r="X27" s="73">
        <v>165472</v>
      </c>
      <c r="Y27" s="73">
        <v>162813</v>
      </c>
      <c r="Z27" s="73">
        <v>182612</v>
      </c>
    </row>
    <row r="28" spans="2:26" x14ac:dyDescent="0.35">
      <c r="B28" s="65" t="s">
        <v>132</v>
      </c>
      <c r="C28" s="68">
        <v>11520</v>
      </c>
      <c r="D28" s="68">
        <v>19608</v>
      </c>
      <c r="E28" s="68">
        <v>32213</v>
      </c>
      <c r="F28" s="68">
        <v>33800</v>
      </c>
      <c r="G28" s="68">
        <v>32497</v>
      </c>
      <c r="H28" s="68">
        <v>32649</v>
      </c>
      <c r="I28" s="68">
        <v>35973</v>
      </c>
      <c r="J28" s="68">
        <v>30848</v>
      </c>
      <c r="K28" s="68">
        <v>36297</v>
      </c>
      <c r="L28" s="68">
        <v>32952</v>
      </c>
      <c r="M28" s="68">
        <v>29579</v>
      </c>
      <c r="N28" s="68">
        <v>36702</v>
      </c>
      <c r="O28" s="68">
        <v>36467</v>
      </c>
      <c r="P28" s="68">
        <v>35833</v>
      </c>
      <c r="Q28" s="68">
        <v>36794</v>
      </c>
      <c r="R28" s="68">
        <v>36866</v>
      </c>
      <c r="S28" s="68">
        <v>35008</v>
      </c>
      <c r="T28" s="68">
        <v>39134</v>
      </c>
      <c r="U28" s="68">
        <v>35896</v>
      </c>
      <c r="V28" s="68">
        <v>43104</v>
      </c>
      <c r="W28" s="73">
        <v>44355</v>
      </c>
      <c r="X28" s="73">
        <v>41683</v>
      </c>
      <c r="Y28" s="73">
        <v>42642</v>
      </c>
      <c r="Z28" s="73">
        <v>39523</v>
      </c>
    </row>
    <row r="29" spans="2:26" x14ac:dyDescent="0.35">
      <c r="B29" s="65" t="s">
        <v>133</v>
      </c>
      <c r="C29" s="68">
        <v>100</v>
      </c>
      <c r="D29" s="68">
        <v>175</v>
      </c>
      <c r="E29" s="70">
        <v>0</v>
      </c>
      <c r="F29" s="70">
        <v>0</v>
      </c>
      <c r="G29" s="70">
        <v>0</v>
      </c>
      <c r="H29" s="70">
        <v>0</v>
      </c>
      <c r="I29" s="70">
        <v>0</v>
      </c>
      <c r="J29" s="70">
        <v>0</v>
      </c>
      <c r="K29" s="70">
        <v>0</v>
      </c>
      <c r="L29" s="70">
        <v>0</v>
      </c>
      <c r="M29" s="70">
        <v>0</v>
      </c>
      <c r="N29" s="70">
        <v>0</v>
      </c>
      <c r="O29" s="70">
        <v>0</v>
      </c>
      <c r="P29" s="70">
        <v>0</v>
      </c>
      <c r="Q29" s="70">
        <v>0</v>
      </c>
      <c r="R29" s="70">
        <v>0</v>
      </c>
      <c r="S29" s="70">
        <v>0</v>
      </c>
      <c r="T29" s="70">
        <v>0</v>
      </c>
      <c r="U29" s="70">
        <v>0</v>
      </c>
      <c r="V29" s="70">
        <v>0</v>
      </c>
      <c r="W29" s="70">
        <v>0</v>
      </c>
      <c r="X29" s="70">
        <v>0</v>
      </c>
      <c r="Y29" s="70" t="s">
        <v>387</v>
      </c>
      <c r="Z29" s="70"/>
    </row>
    <row r="30" spans="2:26" x14ac:dyDescent="0.35">
      <c r="B30" s="65" t="s">
        <v>134</v>
      </c>
      <c r="C30" s="68">
        <v>25980</v>
      </c>
      <c r="D30" s="68">
        <v>20877</v>
      </c>
      <c r="E30" s="68">
        <v>17791</v>
      </c>
      <c r="F30" s="68">
        <v>16382</v>
      </c>
      <c r="G30" s="68">
        <v>13894</v>
      </c>
      <c r="H30" s="68">
        <v>18036</v>
      </c>
      <c r="I30" s="68">
        <v>17865</v>
      </c>
      <c r="J30" s="68">
        <v>16421</v>
      </c>
      <c r="K30" s="68">
        <v>18155</v>
      </c>
      <c r="L30" s="68">
        <v>18135</v>
      </c>
      <c r="M30" s="68">
        <v>14777</v>
      </c>
      <c r="N30" s="68">
        <v>16410</v>
      </c>
      <c r="O30" s="68">
        <v>16444</v>
      </c>
      <c r="P30" s="68">
        <v>15328</v>
      </c>
      <c r="Q30" s="68">
        <v>17584</v>
      </c>
      <c r="R30" s="68">
        <v>16729</v>
      </c>
      <c r="S30" s="68">
        <v>19138</v>
      </c>
      <c r="T30" s="68">
        <v>17977</v>
      </c>
      <c r="U30" s="68">
        <v>17875</v>
      </c>
      <c r="V30" s="68">
        <v>17892</v>
      </c>
      <c r="W30" s="73">
        <v>20095</v>
      </c>
      <c r="X30" s="73">
        <v>15762</v>
      </c>
      <c r="Y30" s="73">
        <v>20220</v>
      </c>
      <c r="Z30" s="73">
        <v>19276</v>
      </c>
    </row>
    <row r="31" spans="2:26" x14ac:dyDescent="0.35">
      <c r="B31" s="65" t="s">
        <v>135</v>
      </c>
      <c r="C31" s="68">
        <v>4400</v>
      </c>
      <c r="D31" s="68">
        <v>10257</v>
      </c>
      <c r="E31" s="68">
        <v>20654</v>
      </c>
      <c r="F31" s="68">
        <v>19138</v>
      </c>
      <c r="G31" s="68">
        <v>19974</v>
      </c>
      <c r="H31" s="68">
        <v>14066</v>
      </c>
      <c r="I31" s="68">
        <v>19098</v>
      </c>
      <c r="J31" s="68">
        <v>21842</v>
      </c>
      <c r="K31" s="68">
        <v>22911</v>
      </c>
      <c r="L31" s="68">
        <v>22674</v>
      </c>
      <c r="M31" s="68">
        <v>26002</v>
      </c>
      <c r="N31" s="68">
        <v>28257</v>
      </c>
      <c r="O31" s="68">
        <v>23140</v>
      </c>
      <c r="P31" s="68">
        <v>27979</v>
      </c>
      <c r="Q31" s="68">
        <v>28024</v>
      </c>
      <c r="R31" s="68">
        <v>30254</v>
      </c>
      <c r="S31" s="68">
        <v>28309</v>
      </c>
      <c r="T31" s="68">
        <v>24700</v>
      </c>
      <c r="U31" s="68">
        <v>25714</v>
      </c>
      <c r="V31" s="68">
        <v>27700</v>
      </c>
      <c r="W31" s="73">
        <v>28711</v>
      </c>
      <c r="X31" s="73">
        <v>27205</v>
      </c>
      <c r="Y31" s="73">
        <v>22594</v>
      </c>
      <c r="Z31" s="73">
        <v>32689</v>
      </c>
    </row>
    <row r="32" spans="2:26" x14ac:dyDescent="0.35">
      <c r="B32" s="65" t="s">
        <v>136</v>
      </c>
      <c r="C32" s="68">
        <v>160</v>
      </c>
      <c r="D32" s="70">
        <v>0</v>
      </c>
      <c r="E32" s="70">
        <v>0</v>
      </c>
      <c r="F32" s="70">
        <v>0</v>
      </c>
      <c r="G32" s="70">
        <v>0</v>
      </c>
      <c r="H32" s="70">
        <v>0</v>
      </c>
      <c r="I32" s="70">
        <v>0</v>
      </c>
      <c r="J32" s="70">
        <v>0</v>
      </c>
      <c r="K32" s="70">
        <v>0</v>
      </c>
      <c r="L32" s="70">
        <v>0</v>
      </c>
      <c r="M32" s="70">
        <v>0</v>
      </c>
      <c r="N32" s="70">
        <v>0</v>
      </c>
      <c r="O32" s="70">
        <v>0</v>
      </c>
      <c r="P32" s="70">
        <v>0</v>
      </c>
      <c r="Q32" s="70">
        <v>0</v>
      </c>
      <c r="R32" s="70">
        <v>0</v>
      </c>
      <c r="S32" s="70">
        <v>0</v>
      </c>
      <c r="T32" s="70">
        <v>0</v>
      </c>
      <c r="U32" s="70">
        <v>0</v>
      </c>
      <c r="V32" s="70">
        <v>0</v>
      </c>
      <c r="W32" s="70">
        <v>0</v>
      </c>
      <c r="X32" s="70">
        <v>0</v>
      </c>
      <c r="Y32" s="70" t="s">
        <v>387</v>
      </c>
      <c r="Z32" s="70"/>
    </row>
    <row r="33" spans="2:26" x14ac:dyDescent="0.35">
      <c r="B33" s="65" t="s">
        <v>137</v>
      </c>
      <c r="C33" s="68">
        <v>4220</v>
      </c>
      <c r="D33" s="68">
        <v>3392</v>
      </c>
      <c r="E33" s="68">
        <v>3493</v>
      </c>
      <c r="F33" s="68">
        <v>3666</v>
      </c>
      <c r="G33" s="68">
        <v>3316</v>
      </c>
      <c r="H33" s="68">
        <v>2760</v>
      </c>
      <c r="I33" s="68">
        <v>4279</v>
      </c>
      <c r="J33" s="68">
        <v>3863</v>
      </c>
      <c r="K33" s="68">
        <v>2726</v>
      </c>
      <c r="L33" s="68">
        <v>2725</v>
      </c>
      <c r="M33" s="68">
        <v>4453</v>
      </c>
      <c r="N33" s="68">
        <v>3105</v>
      </c>
      <c r="O33" s="68">
        <v>2549</v>
      </c>
      <c r="P33" s="68">
        <v>4371</v>
      </c>
      <c r="Q33" s="68">
        <v>3799</v>
      </c>
      <c r="R33" s="68">
        <v>2420</v>
      </c>
      <c r="S33" s="68">
        <v>2783</v>
      </c>
      <c r="T33" s="68">
        <v>4204</v>
      </c>
      <c r="U33" s="68">
        <v>2855</v>
      </c>
      <c r="V33" s="68">
        <v>3422</v>
      </c>
      <c r="W33" s="73">
        <v>4888</v>
      </c>
      <c r="X33" s="73">
        <v>3991</v>
      </c>
      <c r="Y33" s="73">
        <v>7598</v>
      </c>
      <c r="Z33" s="73">
        <v>4509</v>
      </c>
    </row>
    <row r="34" spans="2:26" x14ac:dyDescent="0.35">
      <c r="B34" s="65" t="s">
        <v>138</v>
      </c>
      <c r="C34" s="68">
        <v>1920</v>
      </c>
      <c r="D34" s="70">
        <v>0</v>
      </c>
      <c r="E34" s="68">
        <v>18281</v>
      </c>
      <c r="F34" s="68">
        <v>10384</v>
      </c>
      <c r="G34" s="68">
        <v>15373</v>
      </c>
      <c r="H34" s="68">
        <v>16519</v>
      </c>
      <c r="I34" s="68">
        <v>20778</v>
      </c>
      <c r="J34" s="68">
        <v>30649</v>
      </c>
      <c r="K34" s="68">
        <v>33522</v>
      </c>
      <c r="L34" s="68">
        <v>35085</v>
      </c>
      <c r="M34" s="68">
        <v>30860</v>
      </c>
      <c r="N34" s="68">
        <v>38624</v>
      </c>
      <c r="O34" s="68">
        <v>36268</v>
      </c>
      <c r="P34" s="68">
        <v>40195</v>
      </c>
      <c r="Q34" s="68">
        <v>32775</v>
      </c>
      <c r="R34" s="68">
        <v>35570</v>
      </c>
      <c r="S34" s="68">
        <v>39724</v>
      </c>
      <c r="T34" s="68">
        <v>41892</v>
      </c>
      <c r="U34" s="68">
        <v>47198</v>
      </c>
      <c r="V34" s="68">
        <v>46685</v>
      </c>
      <c r="W34" s="73">
        <v>52445</v>
      </c>
      <c r="X34" s="73">
        <v>43371</v>
      </c>
      <c r="Y34" s="73">
        <v>46733</v>
      </c>
      <c r="Z34" s="73">
        <v>51628</v>
      </c>
    </row>
    <row r="35" spans="2:26" x14ac:dyDescent="0.35">
      <c r="B35" s="65" t="s">
        <v>139</v>
      </c>
      <c r="C35" s="68">
        <v>4800</v>
      </c>
      <c r="D35" s="68">
        <v>9021</v>
      </c>
      <c r="E35" s="68">
        <v>18311</v>
      </c>
      <c r="F35" s="68">
        <v>23428</v>
      </c>
      <c r="G35" s="68">
        <v>21555</v>
      </c>
      <c r="H35" s="68">
        <v>20256</v>
      </c>
      <c r="I35" s="68">
        <v>28248</v>
      </c>
      <c r="J35" s="68">
        <v>25261</v>
      </c>
      <c r="K35" s="68">
        <v>29104</v>
      </c>
      <c r="L35" s="68">
        <v>28086</v>
      </c>
      <c r="M35" s="68">
        <v>29370</v>
      </c>
      <c r="N35" s="68">
        <v>35044</v>
      </c>
      <c r="O35" s="68">
        <v>35145</v>
      </c>
      <c r="P35" s="68">
        <v>39742</v>
      </c>
      <c r="Q35" s="68">
        <v>33054</v>
      </c>
      <c r="R35" s="68">
        <v>37098</v>
      </c>
      <c r="S35" s="68">
        <v>34724</v>
      </c>
      <c r="T35" s="68">
        <v>38730</v>
      </c>
      <c r="U35" s="68">
        <v>42571</v>
      </c>
      <c r="V35" s="68">
        <v>44227</v>
      </c>
      <c r="W35" s="73">
        <v>41963</v>
      </c>
      <c r="X35" s="73">
        <v>45994</v>
      </c>
      <c r="Y35" s="73">
        <v>47387</v>
      </c>
      <c r="Z35" s="73">
        <v>47652</v>
      </c>
    </row>
    <row r="36" spans="2:26" x14ac:dyDescent="0.35">
      <c r="B36" s="65" t="s">
        <v>140</v>
      </c>
      <c r="C36" s="68">
        <v>520</v>
      </c>
      <c r="D36" s="70">
        <v>0</v>
      </c>
      <c r="E36" s="70">
        <v>0</v>
      </c>
      <c r="F36" s="70">
        <v>0</v>
      </c>
      <c r="G36" s="70">
        <v>0</v>
      </c>
      <c r="H36" s="70">
        <v>0</v>
      </c>
      <c r="I36" s="70">
        <v>0</v>
      </c>
      <c r="J36" s="70">
        <v>0</v>
      </c>
      <c r="K36" s="70">
        <v>0</v>
      </c>
      <c r="L36" s="70">
        <v>0</v>
      </c>
      <c r="M36" s="70">
        <v>0</v>
      </c>
      <c r="N36" s="70">
        <v>0</v>
      </c>
      <c r="O36" s="70">
        <v>0</v>
      </c>
      <c r="P36" s="70">
        <v>0</v>
      </c>
      <c r="Q36" s="70">
        <v>0</v>
      </c>
      <c r="R36" s="70">
        <v>0</v>
      </c>
      <c r="S36" s="70">
        <v>0</v>
      </c>
      <c r="T36" s="70">
        <v>0</v>
      </c>
      <c r="U36" s="70">
        <v>0</v>
      </c>
      <c r="V36" s="70">
        <v>0</v>
      </c>
      <c r="W36" s="70">
        <v>0</v>
      </c>
      <c r="X36" s="70">
        <v>0</v>
      </c>
      <c r="Y36" s="70" t="s">
        <v>387</v>
      </c>
      <c r="Z36" s="70"/>
    </row>
    <row r="37" spans="2:26" x14ac:dyDescent="0.35">
      <c r="B37" s="65" t="s">
        <v>141</v>
      </c>
      <c r="C37" s="70">
        <v>0</v>
      </c>
      <c r="D37" s="70">
        <v>0</v>
      </c>
      <c r="E37" s="68">
        <v>11093</v>
      </c>
      <c r="F37" s="68">
        <v>16577</v>
      </c>
      <c r="G37" s="68">
        <v>16816</v>
      </c>
      <c r="H37" s="68">
        <v>22873</v>
      </c>
      <c r="I37" s="68">
        <v>29697</v>
      </c>
      <c r="J37" s="68">
        <v>35244</v>
      </c>
      <c r="K37" s="68">
        <v>52361</v>
      </c>
      <c r="L37" s="68">
        <v>61249</v>
      </c>
      <c r="M37" s="68">
        <v>66593</v>
      </c>
      <c r="N37" s="68">
        <v>59444</v>
      </c>
      <c r="O37" s="68">
        <v>86099</v>
      </c>
      <c r="P37" s="68">
        <v>76221</v>
      </c>
      <c r="Q37" s="68">
        <v>77270</v>
      </c>
      <c r="R37" s="68">
        <v>80751</v>
      </c>
      <c r="S37" s="68">
        <v>79819</v>
      </c>
      <c r="T37" s="68">
        <v>78549</v>
      </c>
      <c r="U37" s="68">
        <v>85539</v>
      </c>
      <c r="V37" s="68">
        <v>86427</v>
      </c>
      <c r="W37" s="73">
        <v>83974</v>
      </c>
      <c r="X37" s="73">
        <v>84660</v>
      </c>
      <c r="Y37" s="73">
        <v>70183</v>
      </c>
      <c r="Z37" s="73">
        <v>93816</v>
      </c>
    </row>
    <row r="38" spans="2:26" x14ac:dyDescent="0.35">
      <c r="B38" s="65" t="s">
        <v>142</v>
      </c>
      <c r="C38" s="68">
        <v>420</v>
      </c>
      <c r="D38" s="68">
        <v>5</v>
      </c>
      <c r="E38" s="70">
        <v>0</v>
      </c>
      <c r="F38" s="70">
        <v>0</v>
      </c>
      <c r="G38" s="70">
        <v>0</v>
      </c>
      <c r="H38" s="70">
        <v>0</v>
      </c>
      <c r="I38" s="70">
        <v>0</v>
      </c>
      <c r="J38" s="70">
        <v>0</v>
      </c>
      <c r="K38" s="70">
        <v>0</v>
      </c>
      <c r="L38" s="70">
        <v>0</v>
      </c>
      <c r="M38" s="70">
        <v>0</v>
      </c>
      <c r="N38" s="70">
        <v>0</v>
      </c>
      <c r="O38" s="70">
        <v>0</v>
      </c>
      <c r="P38" s="70">
        <v>0</v>
      </c>
      <c r="Q38" s="70">
        <v>0</v>
      </c>
      <c r="R38" s="70">
        <v>0</v>
      </c>
      <c r="S38" s="70">
        <v>0</v>
      </c>
      <c r="T38" s="70">
        <v>0</v>
      </c>
      <c r="U38" s="70">
        <v>0</v>
      </c>
      <c r="V38" s="70">
        <v>0</v>
      </c>
      <c r="W38" s="70">
        <v>0</v>
      </c>
      <c r="X38" s="70">
        <v>0</v>
      </c>
      <c r="Y38" s="70" t="s">
        <v>387</v>
      </c>
      <c r="Z38" s="70"/>
    </row>
    <row r="39" spans="2:26" x14ac:dyDescent="0.35">
      <c r="B39" s="65" t="s">
        <v>143</v>
      </c>
      <c r="C39" s="68">
        <v>14840</v>
      </c>
      <c r="D39" s="68">
        <v>19736</v>
      </c>
      <c r="E39" s="68">
        <v>45407</v>
      </c>
      <c r="F39" s="68">
        <v>53251</v>
      </c>
      <c r="G39" s="68">
        <v>62882</v>
      </c>
      <c r="H39" s="68">
        <v>51657</v>
      </c>
      <c r="I39" s="68">
        <v>71319</v>
      </c>
      <c r="J39" s="68">
        <v>78244</v>
      </c>
      <c r="K39" s="68">
        <v>81833</v>
      </c>
      <c r="L39" s="68">
        <v>85455</v>
      </c>
      <c r="M39" s="68">
        <v>86221</v>
      </c>
      <c r="N39" s="68">
        <v>87452</v>
      </c>
      <c r="O39" s="68">
        <v>96141</v>
      </c>
      <c r="P39" s="68">
        <v>107353</v>
      </c>
      <c r="Q39" s="68">
        <v>117346</v>
      </c>
      <c r="R39" s="68">
        <v>120878</v>
      </c>
      <c r="S39" s="68">
        <v>123562</v>
      </c>
      <c r="T39" s="68">
        <v>127996</v>
      </c>
      <c r="U39" s="68">
        <v>147077</v>
      </c>
      <c r="V39" s="68">
        <v>161697</v>
      </c>
      <c r="W39" s="73">
        <v>184358</v>
      </c>
      <c r="X39" s="73">
        <v>172191</v>
      </c>
      <c r="Y39" s="73">
        <v>193002</v>
      </c>
      <c r="Z39" s="73">
        <v>201799</v>
      </c>
    </row>
    <row r="40" spans="2:26" x14ac:dyDescent="0.35">
      <c r="B40" s="65" t="s">
        <v>144</v>
      </c>
      <c r="C40" s="68">
        <v>60</v>
      </c>
      <c r="D40" s="68">
        <v>107</v>
      </c>
      <c r="E40" s="70">
        <v>0</v>
      </c>
      <c r="F40" s="70">
        <v>0</v>
      </c>
      <c r="G40" s="70">
        <v>0</v>
      </c>
      <c r="H40" s="70">
        <v>0</v>
      </c>
      <c r="I40" s="70">
        <v>0</v>
      </c>
      <c r="J40" s="70">
        <v>0</v>
      </c>
      <c r="K40" s="70">
        <v>0</v>
      </c>
      <c r="L40" s="70">
        <v>0</v>
      </c>
      <c r="M40" s="70">
        <v>0</v>
      </c>
      <c r="N40" s="70">
        <v>0</v>
      </c>
      <c r="O40" s="70">
        <v>0</v>
      </c>
      <c r="P40" s="70">
        <v>0</v>
      </c>
      <c r="Q40" s="70">
        <v>0</v>
      </c>
      <c r="R40" s="70">
        <v>0</v>
      </c>
      <c r="S40" s="70">
        <v>0</v>
      </c>
      <c r="T40" s="70">
        <v>0</v>
      </c>
      <c r="U40" s="70">
        <v>0</v>
      </c>
      <c r="V40" s="70">
        <v>0</v>
      </c>
      <c r="W40" s="70">
        <v>0</v>
      </c>
      <c r="X40" s="70">
        <v>0</v>
      </c>
      <c r="Y40" s="70" t="s">
        <v>389</v>
      </c>
      <c r="Z40" s="70"/>
    </row>
    <row r="41" spans="2:26" x14ac:dyDescent="0.35">
      <c r="B41" s="65" t="s">
        <v>145</v>
      </c>
      <c r="C41" s="68">
        <v>6580</v>
      </c>
      <c r="D41" s="68">
        <v>6608</v>
      </c>
      <c r="E41" s="68">
        <v>9831</v>
      </c>
      <c r="F41" s="68">
        <v>10292</v>
      </c>
      <c r="G41" s="68">
        <v>12925</v>
      </c>
      <c r="H41" s="68">
        <v>15006</v>
      </c>
      <c r="I41" s="68">
        <v>17292</v>
      </c>
      <c r="J41" s="68">
        <v>22792</v>
      </c>
      <c r="K41" s="68">
        <v>22976</v>
      </c>
      <c r="L41" s="68">
        <v>25730</v>
      </c>
      <c r="M41" s="68">
        <v>26658</v>
      </c>
      <c r="N41" s="68">
        <v>24527</v>
      </c>
      <c r="O41" s="68">
        <v>29119</v>
      </c>
      <c r="P41" s="68">
        <v>38790</v>
      </c>
      <c r="Q41" s="68">
        <v>43681</v>
      </c>
      <c r="R41" s="68">
        <v>41471</v>
      </c>
      <c r="S41" s="68">
        <v>41207</v>
      </c>
      <c r="T41" s="68">
        <v>44804</v>
      </c>
      <c r="U41" s="68">
        <v>47487</v>
      </c>
      <c r="V41" s="68">
        <v>45003</v>
      </c>
      <c r="W41" s="73">
        <v>56424</v>
      </c>
      <c r="X41" s="73">
        <v>48027</v>
      </c>
      <c r="Y41" s="73">
        <v>60363</v>
      </c>
      <c r="Z41" s="73">
        <v>58933</v>
      </c>
    </row>
    <row r="42" spans="2:26" x14ac:dyDescent="0.35">
      <c r="B42" s="65" t="s">
        <v>146</v>
      </c>
      <c r="C42" s="68">
        <v>240</v>
      </c>
      <c r="D42" s="68">
        <v>26</v>
      </c>
      <c r="E42" s="70">
        <v>0</v>
      </c>
      <c r="F42" s="70">
        <v>0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70">
        <v>0</v>
      </c>
      <c r="N42" s="70">
        <v>0</v>
      </c>
      <c r="O42" s="70">
        <v>0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70">
        <v>0</v>
      </c>
      <c r="W42" s="70">
        <v>0</v>
      </c>
      <c r="X42" s="70">
        <v>0</v>
      </c>
      <c r="Y42" s="70" t="s">
        <v>387</v>
      </c>
      <c r="Z42" s="70"/>
    </row>
    <row r="43" spans="2:26" x14ac:dyDescent="0.35">
      <c r="B43" s="65" t="s">
        <v>147</v>
      </c>
      <c r="C43" s="68">
        <v>200</v>
      </c>
      <c r="D43" s="70">
        <v>0</v>
      </c>
      <c r="E43" s="70">
        <v>0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70">
        <v>0</v>
      </c>
      <c r="R43" s="70">
        <v>0</v>
      </c>
      <c r="S43" s="70">
        <v>0</v>
      </c>
      <c r="T43" s="70">
        <v>0</v>
      </c>
      <c r="U43" s="70">
        <v>0</v>
      </c>
      <c r="V43" s="70">
        <v>0</v>
      </c>
      <c r="W43" s="70">
        <v>0</v>
      </c>
      <c r="X43" s="70">
        <v>0</v>
      </c>
      <c r="Y43" s="70" t="s">
        <v>387</v>
      </c>
      <c r="Z43" s="70"/>
    </row>
    <row r="44" spans="2:26" x14ac:dyDescent="0.35">
      <c r="B44" s="65" t="s">
        <v>148</v>
      </c>
      <c r="C44" s="68">
        <v>520</v>
      </c>
      <c r="D44" s="70">
        <v>0</v>
      </c>
      <c r="E44" s="70">
        <v>0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70">
        <v>0</v>
      </c>
      <c r="N44" s="70">
        <v>0</v>
      </c>
      <c r="O44" s="70">
        <v>0</v>
      </c>
      <c r="P44" s="70">
        <v>0</v>
      </c>
      <c r="Q44" s="68">
        <v>1347</v>
      </c>
      <c r="R44" s="68">
        <v>3029</v>
      </c>
      <c r="S44" s="68">
        <v>2687</v>
      </c>
      <c r="T44" s="68">
        <v>6971</v>
      </c>
      <c r="U44" s="68">
        <v>12094</v>
      </c>
      <c r="V44" s="68">
        <v>13502</v>
      </c>
      <c r="W44" s="73">
        <v>28692</v>
      </c>
      <c r="X44" s="73">
        <v>26210</v>
      </c>
      <c r="Y44" s="73">
        <v>31092</v>
      </c>
      <c r="Z44" s="73">
        <v>27018</v>
      </c>
    </row>
    <row r="45" spans="2:26" x14ac:dyDescent="0.35">
      <c r="B45" s="65" t="s">
        <v>149</v>
      </c>
      <c r="C45" s="68">
        <v>5160</v>
      </c>
      <c r="D45" s="68">
        <v>5195</v>
      </c>
      <c r="E45" s="68">
        <v>11430</v>
      </c>
      <c r="F45" s="68">
        <v>16956</v>
      </c>
      <c r="G45" s="68">
        <v>7638</v>
      </c>
      <c r="H45" s="68">
        <v>14426</v>
      </c>
      <c r="I45" s="68">
        <v>15008</v>
      </c>
      <c r="J45" s="68">
        <v>11027</v>
      </c>
      <c r="K45" s="68">
        <v>16516</v>
      </c>
      <c r="L45" s="68">
        <v>13931</v>
      </c>
      <c r="M45" s="68">
        <v>20319</v>
      </c>
      <c r="N45" s="68">
        <v>17519</v>
      </c>
      <c r="O45" s="68">
        <v>20951</v>
      </c>
      <c r="P45" s="68">
        <v>17333</v>
      </c>
      <c r="Q45" s="68">
        <v>18471</v>
      </c>
      <c r="R45" s="68">
        <v>21706</v>
      </c>
      <c r="S45" s="68">
        <v>20303</v>
      </c>
      <c r="T45" s="68">
        <v>31260</v>
      </c>
      <c r="U45" s="68">
        <v>25354</v>
      </c>
      <c r="V45" s="68">
        <v>30760</v>
      </c>
      <c r="W45" s="73">
        <v>24328</v>
      </c>
      <c r="X45" s="73">
        <v>24260</v>
      </c>
      <c r="Y45" s="73">
        <v>30935</v>
      </c>
      <c r="Z45" s="73">
        <v>34235</v>
      </c>
    </row>
    <row r="46" spans="2:26" x14ac:dyDescent="0.35">
      <c r="B46" s="65" t="s">
        <v>150</v>
      </c>
      <c r="C46" s="68">
        <v>1220</v>
      </c>
      <c r="D46" s="68">
        <v>24692</v>
      </c>
      <c r="E46" s="68">
        <v>70369</v>
      </c>
      <c r="F46" s="68">
        <v>69051</v>
      </c>
      <c r="G46" s="68">
        <v>71093</v>
      </c>
      <c r="H46" s="68">
        <v>70611</v>
      </c>
      <c r="I46" s="68">
        <v>73491</v>
      </c>
      <c r="J46" s="68">
        <v>85652</v>
      </c>
      <c r="K46" s="68">
        <v>94091</v>
      </c>
      <c r="L46" s="68">
        <v>91864</v>
      </c>
      <c r="M46" s="68">
        <v>99761</v>
      </c>
      <c r="N46" s="68">
        <v>101925</v>
      </c>
      <c r="O46" s="68">
        <v>112835</v>
      </c>
      <c r="P46" s="68">
        <v>103465</v>
      </c>
      <c r="Q46" s="68">
        <v>112700</v>
      </c>
      <c r="R46" s="68">
        <v>118104</v>
      </c>
      <c r="S46" s="68">
        <v>122407</v>
      </c>
      <c r="T46" s="68">
        <v>121659</v>
      </c>
      <c r="U46" s="68">
        <v>120002</v>
      </c>
      <c r="V46" s="68">
        <v>111669</v>
      </c>
      <c r="W46" s="73">
        <v>109205</v>
      </c>
      <c r="X46" s="73">
        <v>120233</v>
      </c>
      <c r="Y46" s="73">
        <v>133898</v>
      </c>
      <c r="Z46" s="73">
        <v>122246</v>
      </c>
    </row>
    <row r="47" spans="2:26" x14ac:dyDescent="0.35">
      <c r="B47" s="65" t="s">
        <v>151</v>
      </c>
      <c r="C47" s="68">
        <v>280</v>
      </c>
      <c r="D47" s="68">
        <v>558</v>
      </c>
      <c r="E47" s="68">
        <v>2767</v>
      </c>
      <c r="F47" s="68">
        <v>4428</v>
      </c>
      <c r="G47" s="68">
        <v>950</v>
      </c>
      <c r="H47" s="68">
        <v>2086</v>
      </c>
      <c r="I47" s="68">
        <v>3013</v>
      </c>
      <c r="J47" s="68">
        <v>7250</v>
      </c>
      <c r="K47" s="68">
        <v>4929</v>
      </c>
      <c r="L47" s="68">
        <v>4687</v>
      </c>
      <c r="M47" s="68">
        <v>5716</v>
      </c>
      <c r="N47" s="68">
        <v>7634</v>
      </c>
      <c r="O47" s="68">
        <v>8913</v>
      </c>
      <c r="P47" s="68">
        <v>9919</v>
      </c>
      <c r="Q47" s="68">
        <v>12230</v>
      </c>
      <c r="R47" s="68">
        <v>17980</v>
      </c>
      <c r="S47" s="68">
        <v>20077</v>
      </c>
      <c r="T47" s="68">
        <v>21724</v>
      </c>
      <c r="U47" s="68">
        <v>21135</v>
      </c>
      <c r="V47" s="68">
        <v>27969</v>
      </c>
      <c r="W47" s="73">
        <v>39926</v>
      </c>
      <c r="X47" s="73">
        <v>34958</v>
      </c>
      <c r="Y47" s="73">
        <v>41661</v>
      </c>
      <c r="Z47" s="73">
        <v>44938</v>
      </c>
    </row>
    <row r="48" spans="2:26" x14ac:dyDescent="0.35">
      <c r="B48" s="65" t="s">
        <v>152</v>
      </c>
      <c r="C48" s="68">
        <v>514400</v>
      </c>
      <c r="D48" s="68">
        <v>396851</v>
      </c>
      <c r="E48" s="68">
        <v>374512</v>
      </c>
      <c r="F48" s="68">
        <v>372435</v>
      </c>
      <c r="G48" s="68">
        <v>344146</v>
      </c>
      <c r="H48" s="68">
        <v>367230</v>
      </c>
      <c r="I48" s="68">
        <v>363976</v>
      </c>
      <c r="J48" s="68">
        <v>376749</v>
      </c>
      <c r="K48" s="68">
        <v>376651</v>
      </c>
      <c r="L48" s="68">
        <v>375448</v>
      </c>
      <c r="M48" s="68">
        <v>369051</v>
      </c>
      <c r="N48" s="68">
        <v>369894</v>
      </c>
      <c r="O48" s="68">
        <v>355397</v>
      </c>
      <c r="P48" s="68">
        <v>358726</v>
      </c>
      <c r="Q48" s="68">
        <v>354141</v>
      </c>
      <c r="R48" s="68">
        <v>388336</v>
      </c>
      <c r="S48" s="68">
        <v>372357</v>
      </c>
      <c r="T48" s="68">
        <v>383744</v>
      </c>
      <c r="U48" s="68">
        <v>373485</v>
      </c>
      <c r="V48" s="68">
        <v>385958</v>
      </c>
      <c r="W48" s="73">
        <v>399495</v>
      </c>
      <c r="X48" s="73">
        <v>400842</v>
      </c>
      <c r="Y48" s="139">
        <v>432673</v>
      </c>
      <c r="Z48" s="73">
        <v>414281</v>
      </c>
    </row>
    <row r="49" spans="2:26" x14ac:dyDescent="0.35">
      <c r="B49" s="65" t="s">
        <v>153</v>
      </c>
      <c r="C49" s="68">
        <v>19100</v>
      </c>
      <c r="D49" s="68">
        <v>325</v>
      </c>
      <c r="E49" s="70">
        <v>0</v>
      </c>
      <c r="F49" s="68">
        <v>27743</v>
      </c>
      <c r="G49" s="68">
        <v>22376</v>
      </c>
      <c r="H49" s="68">
        <v>27672</v>
      </c>
      <c r="I49" s="68">
        <v>30218</v>
      </c>
      <c r="J49" s="68">
        <v>16037</v>
      </c>
      <c r="K49" s="68">
        <v>13297</v>
      </c>
      <c r="L49" s="68">
        <v>11173</v>
      </c>
      <c r="M49" s="68">
        <v>11688</v>
      </c>
      <c r="N49" s="68">
        <v>13272</v>
      </c>
      <c r="O49" s="68">
        <v>11946</v>
      </c>
      <c r="P49" s="68">
        <v>13141</v>
      </c>
      <c r="Q49" s="68">
        <v>23452</v>
      </c>
      <c r="R49" s="68">
        <v>18501</v>
      </c>
      <c r="S49" s="68">
        <v>22046</v>
      </c>
      <c r="T49" s="68">
        <v>23595</v>
      </c>
      <c r="U49" s="68">
        <v>28027</v>
      </c>
      <c r="V49" s="68">
        <v>13893</v>
      </c>
      <c r="W49" s="73">
        <v>17688</v>
      </c>
      <c r="X49" s="73">
        <v>15084</v>
      </c>
      <c r="Y49" s="73">
        <v>16661</v>
      </c>
      <c r="Z49" s="73">
        <v>14835</v>
      </c>
    </row>
    <row r="50" spans="2:26" x14ac:dyDescent="0.35">
      <c r="B50" s="65" t="s">
        <v>154</v>
      </c>
      <c r="C50" s="68">
        <v>20</v>
      </c>
      <c r="D50" s="68">
        <v>78</v>
      </c>
      <c r="E50" s="70">
        <v>0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  <c r="R50" s="70">
        <v>0</v>
      </c>
      <c r="S50" s="70">
        <v>0</v>
      </c>
      <c r="T50" s="70">
        <v>0</v>
      </c>
      <c r="U50" s="70">
        <v>0</v>
      </c>
      <c r="V50" s="70">
        <v>0</v>
      </c>
      <c r="W50" s="70">
        <v>0</v>
      </c>
      <c r="X50" s="70">
        <v>0</v>
      </c>
      <c r="Y50" s="70" t="s">
        <v>387</v>
      </c>
      <c r="Z50" s="70"/>
    </row>
    <row r="51" spans="2:26" x14ac:dyDescent="0.35">
      <c r="B51" s="65" t="s">
        <v>155</v>
      </c>
      <c r="C51" s="68">
        <v>99240</v>
      </c>
      <c r="D51" s="68">
        <v>71297</v>
      </c>
      <c r="E51" s="68">
        <v>34056</v>
      </c>
      <c r="F51" s="68">
        <v>29572</v>
      </c>
      <c r="G51" s="68">
        <v>24611</v>
      </c>
      <c r="H51" s="68">
        <v>25019</v>
      </c>
      <c r="I51" s="68">
        <v>21816</v>
      </c>
      <c r="J51" s="68">
        <v>24961</v>
      </c>
      <c r="K51" s="68">
        <v>21966</v>
      </c>
      <c r="L51" s="68">
        <v>23004</v>
      </c>
      <c r="M51" s="68">
        <v>23599</v>
      </c>
      <c r="N51" s="68">
        <v>15772</v>
      </c>
      <c r="O51" s="68">
        <v>17961</v>
      </c>
      <c r="P51" s="68">
        <v>20185</v>
      </c>
      <c r="Q51" s="68">
        <v>16514</v>
      </c>
      <c r="R51" s="68">
        <v>13911</v>
      </c>
      <c r="S51" s="68">
        <v>14838</v>
      </c>
      <c r="T51" s="68">
        <v>17249</v>
      </c>
      <c r="U51" s="68">
        <v>16184</v>
      </c>
      <c r="V51" s="68">
        <v>14115</v>
      </c>
      <c r="W51" s="73">
        <v>15744</v>
      </c>
      <c r="X51" s="73">
        <v>13130</v>
      </c>
      <c r="Y51" s="73">
        <v>16314</v>
      </c>
      <c r="Z51" s="73">
        <v>12483</v>
      </c>
    </row>
    <row r="52" spans="2:26" x14ac:dyDescent="0.35">
      <c r="B52" s="65" t="s">
        <v>156</v>
      </c>
      <c r="C52" s="68">
        <v>10920</v>
      </c>
      <c r="D52" s="68">
        <v>19902</v>
      </c>
      <c r="E52" s="68">
        <v>34010</v>
      </c>
      <c r="F52" s="68">
        <v>38717</v>
      </c>
      <c r="G52" s="68">
        <v>36987</v>
      </c>
      <c r="H52" s="68">
        <v>34942</v>
      </c>
      <c r="I52" s="68">
        <v>35303</v>
      </c>
      <c r="J52" s="68">
        <v>37503</v>
      </c>
      <c r="K52" s="68">
        <v>40841</v>
      </c>
      <c r="L52" s="68">
        <v>38521</v>
      </c>
      <c r="M52" s="68">
        <v>41216</v>
      </c>
      <c r="N52" s="68">
        <v>46104</v>
      </c>
      <c r="O52" s="68">
        <v>45944</v>
      </c>
      <c r="P52" s="68">
        <v>47402</v>
      </c>
      <c r="Q52" s="68">
        <v>45083</v>
      </c>
      <c r="R52" s="68">
        <v>47730</v>
      </c>
      <c r="S52" s="68">
        <v>46107</v>
      </c>
      <c r="T52" s="68">
        <v>51338</v>
      </c>
      <c r="U52" s="68">
        <v>52943</v>
      </c>
      <c r="V52" s="68">
        <v>59000</v>
      </c>
      <c r="W52" s="73">
        <v>56569</v>
      </c>
      <c r="X52" s="73">
        <v>55555</v>
      </c>
      <c r="Y52" s="73">
        <v>64504</v>
      </c>
      <c r="Z52" s="73">
        <v>62109</v>
      </c>
    </row>
    <row r="53" spans="2:26" x14ac:dyDescent="0.35">
      <c r="B53" s="65" t="s">
        <v>157</v>
      </c>
      <c r="C53" s="68">
        <v>140900</v>
      </c>
      <c r="D53" s="68">
        <v>234179</v>
      </c>
      <c r="E53" s="68">
        <v>462967</v>
      </c>
      <c r="F53" s="68">
        <v>513308</v>
      </c>
      <c r="G53" s="68">
        <v>551839</v>
      </c>
      <c r="H53" s="68">
        <v>585006</v>
      </c>
      <c r="I53" s="68">
        <v>635037</v>
      </c>
      <c r="J53" s="68">
        <v>641392</v>
      </c>
      <c r="K53" s="68">
        <v>710275</v>
      </c>
      <c r="L53" s="68">
        <v>712368</v>
      </c>
      <c r="M53" s="68">
        <v>711310</v>
      </c>
      <c r="N53" s="68">
        <v>763259</v>
      </c>
      <c r="O53" s="68">
        <v>812468</v>
      </c>
      <c r="P53" s="68">
        <v>854364</v>
      </c>
      <c r="Q53" s="68">
        <v>858406</v>
      </c>
      <c r="R53" s="68">
        <v>917934</v>
      </c>
      <c r="S53" s="68">
        <v>949909</v>
      </c>
      <c r="T53" s="68">
        <v>994605</v>
      </c>
      <c r="U53" s="68">
        <v>1029213</v>
      </c>
      <c r="V53" s="68">
        <v>1068186</v>
      </c>
      <c r="W53" s="73">
        <v>1103966</v>
      </c>
      <c r="X53" s="73">
        <v>1118306</v>
      </c>
      <c r="Y53" s="73">
        <v>1098944</v>
      </c>
      <c r="Z53" s="73">
        <v>1134067</v>
      </c>
    </row>
    <row r="54" spans="2:26" x14ac:dyDescent="0.35">
      <c r="B54" s="65" t="s">
        <v>158</v>
      </c>
      <c r="C54" s="68">
        <v>5880</v>
      </c>
      <c r="D54" s="68">
        <v>5716</v>
      </c>
      <c r="E54" s="68">
        <v>6163</v>
      </c>
      <c r="F54" s="68">
        <v>6040</v>
      </c>
      <c r="G54" s="68">
        <v>7066</v>
      </c>
      <c r="H54" s="68">
        <v>4312</v>
      </c>
      <c r="I54" s="68">
        <v>5875</v>
      </c>
      <c r="J54" s="70">
        <v>0</v>
      </c>
      <c r="K54" s="70">
        <v>0</v>
      </c>
      <c r="L54" s="70">
        <v>0</v>
      </c>
      <c r="M54" s="70">
        <v>0</v>
      </c>
      <c r="N54" s="70">
        <v>0</v>
      </c>
      <c r="O54" s="70">
        <v>0</v>
      </c>
      <c r="P54" s="70">
        <v>0</v>
      </c>
      <c r="Q54" s="68">
        <v>8029</v>
      </c>
      <c r="R54" s="68">
        <v>5866</v>
      </c>
      <c r="S54" s="68">
        <v>6946</v>
      </c>
      <c r="T54" s="68">
        <v>6341</v>
      </c>
      <c r="U54" s="68">
        <v>5092</v>
      </c>
      <c r="V54" s="70">
        <v>0</v>
      </c>
      <c r="W54" s="70">
        <v>0</v>
      </c>
      <c r="X54" s="70">
        <v>0</v>
      </c>
      <c r="Y54" s="70" t="s">
        <v>387</v>
      </c>
      <c r="Z54" s="70"/>
    </row>
    <row r="55" spans="2:26" x14ac:dyDescent="0.35">
      <c r="B55" s="65" t="s">
        <v>159</v>
      </c>
      <c r="C55" s="68">
        <v>20</v>
      </c>
      <c r="D55" s="70">
        <v>0</v>
      </c>
      <c r="E55" s="70">
        <v>0</v>
      </c>
      <c r="F55" s="70">
        <v>0</v>
      </c>
      <c r="G55" s="70">
        <v>0</v>
      </c>
      <c r="H55" s="70">
        <v>0</v>
      </c>
      <c r="I55" s="70">
        <v>0</v>
      </c>
      <c r="J55" s="70">
        <v>0</v>
      </c>
      <c r="K55" s="70">
        <v>0</v>
      </c>
      <c r="L55" s="70">
        <v>0</v>
      </c>
      <c r="M55" s="70">
        <v>0</v>
      </c>
      <c r="N55" s="70">
        <v>0</v>
      </c>
      <c r="O55" s="70">
        <v>0</v>
      </c>
      <c r="P55" s="70">
        <v>0</v>
      </c>
      <c r="Q55" s="70">
        <v>0</v>
      </c>
      <c r="R55" s="70">
        <v>0</v>
      </c>
      <c r="S55" s="70">
        <v>0</v>
      </c>
      <c r="T55" s="70">
        <v>0</v>
      </c>
      <c r="U55" s="70">
        <v>0</v>
      </c>
      <c r="V55" s="70">
        <v>0</v>
      </c>
      <c r="W55" s="70">
        <v>0</v>
      </c>
      <c r="X55" s="70">
        <v>0</v>
      </c>
      <c r="Y55" s="70" t="s">
        <v>387</v>
      </c>
      <c r="Z55" s="70"/>
    </row>
    <row r="56" spans="2:26" x14ac:dyDescent="0.35">
      <c r="B56" s="65" t="s">
        <v>160</v>
      </c>
      <c r="C56" s="68">
        <v>37000</v>
      </c>
      <c r="D56" s="68">
        <v>83027</v>
      </c>
      <c r="E56" s="68">
        <v>207671</v>
      </c>
      <c r="F56" s="68">
        <v>202445</v>
      </c>
      <c r="G56" s="68">
        <v>231024</v>
      </c>
      <c r="H56" s="68">
        <v>224147</v>
      </c>
      <c r="I56" s="68">
        <v>213159</v>
      </c>
      <c r="J56" s="68">
        <v>247476</v>
      </c>
      <c r="K56" s="68">
        <v>260841</v>
      </c>
      <c r="L56" s="68">
        <v>278222</v>
      </c>
      <c r="M56" s="68">
        <v>290471</v>
      </c>
      <c r="N56" s="68">
        <v>294103</v>
      </c>
      <c r="O56" s="68">
        <v>313076</v>
      </c>
      <c r="P56" s="68">
        <v>327908</v>
      </c>
      <c r="Q56" s="68">
        <v>382215</v>
      </c>
      <c r="R56" s="68">
        <v>385177</v>
      </c>
      <c r="S56" s="68">
        <v>402687</v>
      </c>
      <c r="T56" s="68">
        <v>393768</v>
      </c>
      <c r="U56" s="68">
        <v>417425</v>
      </c>
      <c r="V56" s="68">
        <v>475366</v>
      </c>
      <c r="W56" s="73">
        <v>491070</v>
      </c>
      <c r="X56" s="73">
        <v>496399</v>
      </c>
      <c r="Y56" s="73">
        <v>532352</v>
      </c>
      <c r="Z56" s="73">
        <v>540261</v>
      </c>
    </row>
    <row r="57" spans="2:26" x14ac:dyDescent="0.35">
      <c r="B57" s="65" t="s">
        <v>161</v>
      </c>
      <c r="C57" s="68">
        <v>100</v>
      </c>
      <c r="D57" s="70">
        <v>0</v>
      </c>
      <c r="E57" s="70">
        <v>0</v>
      </c>
      <c r="F57" s="70">
        <v>0</v>
      </c>
      <c r="G57" s="70">
        <v>0</v>
      </c>
      <c r="H57" s="70">
        <v>0</v>
      </c>
      <c r="I57" s="70">
        <v>0</v>
      </c>
      <c r="J57" s="70">
        <v>0</v>
      </c>
      <c r="K57" s="70">
        <v>0</v>
      </c>
      <c r="L57" s="70">
        <v>0</v>
      </c>
      <c r="M57" s="70">
        <v>0</v>
      </c>
      <c r="N57" s="70">
        <v>0</v>
      </c>
      <c r="O57" s="70">
        <v>0</v>
      </c>
      <c r="P57" s="70">
        <v>0</v>
      </c>
      <c r="Q57" s="70">
        <v>0</v>
      </c>
      <c r="R57" s="70">
        <v>0</v>
      </c>
      <c r="S57" s="70">
        <v>0</v>
      </c>
      <c r="T57" s="70">
        <v>0</v>
      </c>
      <c r="U57" s="70">
        <v>0</v>
      </c>
      <c r="V57" s="70">
        <v>0</v>
      </c>
      <c r="W57" s="70">
        <v>0</v>
      </c>
      <c r="X57" s="70">
        <v>0</v>
      </c>
      <c r="Y57" s="70" t="s">
        <v>387</v>
      </c>
      <c r="Z57" s="70"/>
    </row>
    <row r="58" spans="2:26" x14ac:dyDescent="0.35">
      <c r="B58" s="65" t="s">
        <v>162</v>
      </c>
      <c r="C58" s="68">
        <v>80</v>
      </c>
      <c r="D58" s="68">
        <v>47</v>
      </c>
      <c r="E58" s="70">
        <v>0</v>
      </c>
      <c r="F58" s="70">
        <v>0</v>
      </c>
      <c r="G58" s="70">
        <v>0</v>
      </c>
      <c r="H58" s="70">
        <v>0</v>
      </c>
      <c r="I58" s="70">
        <v>0</v>
      </c>
      <c r="J58" s="70">
        <v>0</v>
      </c>
      <c r="K58" s="70">
        <v>0</v>
      </c>
      <c r="L58" s="70">
        <v>0</v>
      </c>
      <c r="M58" s="70">
        <v>0</v>
      </c>
      <c r="N58" s="70">
        <v>0</v>
      </c>
      <c r="O58" s="70">
        <v>0</v>
      </c>
      <c r="P58" s="70">
        <v>0</v>
      </c>
      <c r="Q58" s="68">
        <v>2713</v>
      </c>
      <c r="R58" s="68">
        <v>6492</v>
      </c>
      <c r="S58" s="68">
        <v>4899</v>
      </c>
      <c r="T58" s="68">
        <v>5154</v>
      </c>
      <c r="U58" s="68">
        <v>7532</v>
      </c>
      <c r="V58" s="68">
        <v>8757</v>
      </c>
      <c r="W58" s="73">
        <v>8223</v>
      </c>
      <c r="X58" s="73">
        <v>11243</v>
      </c>
      <c r="Y58" s="73">
        <v>6357</v>
      </c>
      <c r="Z58" s="73">
        <v>7761</v>
      </c>
    </row>
    <row r="59" spans="2:26" x14ac:dyDescent="0.35">
      <c r="B59" s="65" t="s">
        <v>163</v>
      </c>
      <c r="C59" s="68">
        <v>60</v>
      </c>
      <c r="D59" s="70">
        <v>0</v>
      </c>
      <c r="E59" s="70">
        <v>0</v>
      </c>
      <c r="F59" s="70">
        <v>0</v>
      </c>
      <c r="G59" s="70">
        <v>0</v>
      </c>
      <c r="H59" s="70">
        <v>0</v>
      </c>
      <c r="I59" s="70">
        <v>0</v>
      </c>
      <c r="J59" s="70">
        <v>0</v>
      </c>
      <c r="K59" s="70">
        <v>0</v>
      </c>
      <c r="L59" s="70">
        <v>0</v>
      </c>
      <c r="M59" s="70">
        <v>0</v>
      </c>
      <c r="N59" s="70">
        <v>0</v>
      </c>
      <c r="O59" s="70">
        <v>0</v>
      </c>
      <c r="P59" s="70">
        <v>0</v>
      </c>
      <c r="Q59" s="70">
        <v>0</v>
      </c>
      <c r="R59" s="70">
        <v>0</v>
      </c>
      <c r="S59" s="70">
        <v>0</v>
      </c>
      <c r="T59" s="70">
        <v>0</v>
      </c>
      <c r="U59" s="70">
        <v>0</v>
      </c>
      <c r="V59" s="70">
        <v>0</v>
      </c>
      <c r="W59" s="70">
        <v>0</v>
      </c>
      <c r="X59" s="70">
        <v>0</v>
      </c>
      <c r="Y59" s="70" t="s">
        <v>387</v>
      </c>
      <c r="Z59" s="70"/>
    </row>
    <row r="60" spans="2:26" x14ac:dyDescent="0.35">
      <c r="B60" s="65" t="s">
        <v>164</v>
      </c>
      <c r="C60" s="68">
        <v>88260</v>
      </c>
      <c r="D60" s="68">
        <v>189352</v>
      </c>
      <c r="E60" s="68">
        <v>358820</v>
      </c>
      <c r="F60" s="68">
        <v>335641</v>
      </c>
      <c r="G60" s="68">
        <v>320732</v>
      </c>
      <c r="H60" s="68">
        <v>298657</v>
      </c>
      <c r="I60" s="68">
        <v>312992</v>
      </c>
      <c r="J60" s="68">
        <v>537714</v>
      </c>
      <c r="K60" s="68">
        <v>560466</v>
      </c>
      <c r="L60" s="68">
        <v>571355</v>
      </c>
      <c r="M60" s="68">
        <v>566062</v>
      </c>
      <c r="N60" s="68">
        <v>566320</v>
      </c>
      <c r="O60" s="68">
        <v>614603</v>
      </c>
      <c r="P60" s="68">
        <v>618359</v>
      </c>
      <c r="Q60" s="68">
        <v>630393</v>
      </c>
      <c r="R60" s="68">
        <v>645505</v>
      </c>
      <c r="S60" s="68">
        <v>664178</v>
      </c>
      <c r="T60" s="68">
        <v>651782</v>
      </c>
      <c r="U60" s="68">
        <v>657255</v>
      </c>
      <c r="V60" s="68">
        <v>667938</v>
      </c>
      <c r="W60" s="73">
        <v>690981</v>
      </c>
      <c r="X60" s="73">
        <v>684209</v>
      </c>
      <c r="Y60" s="73">
        <v>661835</v>
      </c>
      <c r="Z60" s="73">
        <v>688347</v>
      </c>
    </row>
    <row r="61" spans="2:26" x14ac:dyDescent="0.35">
      <c r="B61" s="65" t="s">
        <v>165</v>
      </c>
      <c r="C61" s="68">
        <v>9120</v>
      </c>
      <c r="D61" s="68">
        <v>14415</v>
      </c>
      <c r="E61" s="68">
        <v>28659</v>
      </c>
      <c r="F61" s="68">
        <v>23136</v>
      </c>
      <c r="G61" s="68">
        <v>24615</v>
      </c>
      <c r="H61" s="68">
        <v>29079</v>
      </c>
      <c r="I61" s="68">
        <v>28569</v>
      </c>
      <c r="J61" s="68">
        <v>37023</v>
      </c>
      <c r="K61" s="68">
        <v>30704</v>
      </c>
      <c r="L61" s="68">
        <v>36393</v>
      </c>
      <c r="M61" s="68">
        <v>34178</v>
      </c>
      <c r="N61" s="68">
        <v>40774</v>
      </c>
      <c r="O61" s="68">
        <v>36114</v>
      </c>
      <c r="P61" s="68">
        <v>33993</v>
      </c>
      <c r="Q61" s="68">
        <v>35303</v>
      </c>
      <c r="R61" s="68">
        <v>42002</v>
      </c>
      <c r="S61" s="68">
        <v>39654</v>
      </c>
      <c r="T61" s="68">
        <v>42340</v>
      </c>
      <c r="U61" s="68">
        <v>45350</v>
      </c>
      <c r="V61" s="68">
        <v>44759</v>
      </c>
      <c r="W61" s="73">
        <v>50756</v>
      </c>
      <c r="X61" s="73">
        <v>57705</v>
      </c>
      <c r="Y61" s="73">
        <v>52917</v>
      </c>
      <c r="Z61" s="73">
        <v>47463</v>
      </c>
    </row>
    <row r="62" spans="2:26" x14ac:dyDescent="0.35">
      <c r="B62" s="65" t="s">
        <v>166</v>
      </c>
      <c r="C62" s="70">
        <v>0</v>
      </c>
      <c r="D62" s="70">
        <v>0</v>
      </c>
      <c r="E62" s="68">
        <v>24390</v>
      </c>
      <c r="F62" s="68">
        <v>17107</v>
      </c>
      <c r="G62" s="68">
        <v>31565</v>
      </c>
      <c r="H62" s="68">
        <v>29187</v>
      </c>
      <c r="I62" s="68">
        <v>25889</v>
      </c>
      <c r="J62" s="68">
        <v>27967</v>
      </c>
      <c r="K62" s="68">
        <v>31833</v>
      </c>
      <c r="L62" s="68">
        <v>31486</v>
      </c>
      <c r="M62" s="68">
        <v>34314</v>
      </c>
      <c r="N62" s="68">
        <v>33247</v>
      </c>
      <c r="O62" s="68">
        <v>34089</v>
      </c>
      <c r="P62" s="68">
        <v>30135</v>
      </c>
      <c r="Q62" s="68">
        <v>33356</v>
      </c>
      <c r="R62" s="68">
        <v>32293</v>
      </c>
      <c r="S62" s="68">
        <v>35264</v>
      </c>
      <c r="T62" s="68">
        <v>29966</v>
      </c>
      <c r="U62" s="68">
        <v>33654</v>
      </c>
      <c r="V62" s="68">
        <v>32115</v>
      </c>
      <c r="W62" s="73">
        <v>29455</v>
      </c>
      <c r="X62" s="73">
        <v>26379</v>
      </c>
      <c r="Y62" s="73">
        <v>29587</v>
      </c>
      <c r="Z62" s="73">
        <v>33452</v>
      </c>
    </row>
    <row r="63" spans="2:26" x14ac:dyDescent="0.35">
      <c r="B63" s="65" t="s">
        <v>167</v>
      </c>
      <c r="C63" s="68">
        <v>279120</v>
      </c>
      <c r="D63" s="68">
        <v>377557</v>
      </c>
      <c r="E63" s="68">
        <v>528413</v>
      </c>
      <c r="F63" s="68">
        <v>518271</v>
      </c>
      <c r="G63" s="68">
        <v>536857</v>
      </c>
      <c r="H63" s="68">
        <v>541163</v>
      </c>
      <c r="I63" s="68">
        <v>562110</v>
      </c>
      <c r="J63" s="68">
        <v>557187</v>
      </c>
      <c r="K63" s="68">
        <v>555171</v>
      </c>
      <c r="L63" s="68">
        <v>568059</v>
      </c>
      <c r="M63" s="68">
        <v>577582</v>
      </c>
      <c r="N63" s="68">
        <v>573261</v>
      </c>
      <c r="O63" s="68">
        <v>613696</v>
      </c>
      <c r="P63" s="68">
        <v>601538</v>
      </c>
      <c r="Q63" s="68">
        <v>640628</v>
      </c>
      <c r="R63" s="68">
        <v>667695</v>
      </c>
      <c r="S63" s="68">
        <v>673819</v>
      </c>
      <c r="T63" s="68">
        <v>709550</v>
      </c>
      <c r="U63" s="68">
        <v>740343</v>
      </c>
      <c r="V63" s="68">
        <v>743823</v>
      </c>
      <c r="W63" s="73">
        <v>799513</v>
      </c>
      <c r="X63" s="73">
        <v>828670</v>
      </c>
      <c r="Y63" s="73">
        <v>858770</v>
      </c>
      <c r="Z63" s="73">
        <v>857160</v>
      </c>
    </row>
    <row r="64" spans="2:26" x14ac:dyDescent="0.35">
      <c r="B64" s="65" t="s">
        <v>168</v>
      </c>
      <c r="C64" s="68">
        <v>400</v>
      </c>
      <c r="D64" s="70">
        <v>0</v>
      </c>
      <c r="E64" s="70">
        <v>0</v>
      </c>
      <c r="F64" s="70">
        <v>0</v>
      </c>
      <c r="G64" s="70">
        <v>0</v>
      </c>
      <c r="H64" s="70">
        <v>0</v>
      </c>
      <c r="I64" s="70">
        <v>0</v>
      </c>
      <c r="J64" s="70">
        <v>0</v>
      </c>
      <c r="K64" s="70">
        <v>0</v>
      </c>
      <c r="L64" s="70">
        <v>0</v>
      </c>
      <c r="M64" s="70">
        <v>0</v>
      </c>
      <c r="N64" s="70">
        <v>0</v>
      </c>
      <c r="O64" s="70">
        <v>0</v>
      </c>
      <c r="P64" s="70">
        <v>0</v>
      </c>
      <c r="Q64" s="70">
        <v>0</v>
      </c>
      <c r="R64" s="70">
        <v>0</v>
      </c>
      <c r="S64" s="70">
        <v>0</v>
      </c>
      <c r="T64" s="70">
        <v>0</v>
      </c>
      <c r="U64" s="70">
        <v>0</v>
      </c>
      <c r="V64" s="70">
        <v>0</v>
      </c>
      <c r="W64" s="70">
        <v>0</v>
      </c>
      <c r="X64" s="70">
        <v>0</v>
      </c>
      <c r="Y64" s="70" t="s">
        <v>387</v>
      </c>
      <c r="Z64" s="70"/>
    </row>
    <row r="65" spans="2:26" x14ac:dyDescent="0.35">
      <c r="B65" s="65" t="s">
        <v>169</v>
      </c>
      <c r="C65" s="68">
        <v>30740</v>
      </c>
      <c r="D65" s="68">
        <v>20294</v>
      </c>
      <c r="E65" s="68">
        <v>14191</v>
      </c>
      <c r="F65" s="68">
        <v>14606</v>
      </c>
      <c r="G65" s="68">
        <v>15166</v>
      </c>
      <c r="H65" s="68">
        <v>12673</v>
      </c>
      <c r="I65" s="68">
        <v>16837</v>
      </c>
      <c r="J65" s="68">
        <v>11836</v>
      </c>
      <c r="K65" s="68">
        <v>12391</v>
      </c>
      <c r="L65" s="68">
        <v>10991</v>
      </c>
      <c r="M65" s="68">
        <v>10326</v>
      </c>
      <c r="N65" s="68">
        <v>13282</v>
      </c>
      <c r="O65" s="68">
        <v>14179</v>
      </c>
      <c r="P65" s="68">
        <v>12506</v>
      </c>
      <c r="Q65" s="68">
        <v>9393</v>
      </c>
      <c r="R65" s="68">
        <v>11658</v>
      </c>
      <c r="S65" s="68">
        <v>10413</v>
      </c>
      <c r="T65" s="68">
        <v>10136</v>
      </c>
      <c r="U65" s="68">
        <v>13347</v>
      </c>
      <c r="V65" s="68">
        <v>12160</v>
      </c>
      <c r="W65" s="73">
        <v>12326</v>
      </c>
      <c r="X65" s="73">
        <v>16217</v>
      </c>
      <c r="Y65" s="73">
        <v>15908</v>
      </c>
      <c r="Z65" s="73">
        <v>13554</v>
      </c>
    </row>
    <row r="66" spans="2:26" x14ac:dyDescent="0.35">
      <c r="B66" s="65" t="s">
        <v>170</v>
      </c>
      <c r="C66" s="68">
        <v>1180</v>
      </c>
      <c r="D66" s="68">
        <v>4802</v>
      </c>
      <c r="E66" s="68">
        <v>7141</v>
      </c>
      <c r="F66" s="68">
        <v>10042</v>
      </c>
      <c r="G66" s="68">
        <v>12650</v>
      </c>
      <c r="H66" s="68">
        <v>9395</v>
      </c>
      <c r="I66" s="68">
        <v>12416</v>
      </c>
      <c r="J66" s="68">
        <v>14363</v>
      </c>
      <c r="K66" s="68">
        <v>16104</v>
      </c>
      <c r="L66" s="68">
        <v>23405</v>
      </c>
      <c r="M66" s="68">
        <v>16749</v>
      </c>
      <c r="N66" s="68">
        <v>14063</v>
      </c>
      <c r="O66" s="68">
        <v>14884</v>
      </c>
      <c r="P66" s="68">
        <v>17812</v>
      </c>
      <c r="Q66" s="68">
        <v>13748</v>
      </c>
      <c r="R66" s="68">
        <v>18012</v>
      </c>
      <c r="S66" s="68">
        <v>17506</v>
      </c>
      <c r="T66" s="68">
        <v>17791</v>
      </c>
      <c r="U66" s="68">
        <v>19354</v>
      </c>
      <c r="V66" s="68">
        <v>23515</v>
      </c>
      <c r="W66" s="73">
        <v>22525</v>
      </c>
      <c r="X66" s="73">
        <v>21310</v>
      </c>
      <c r="Y66" s="73">
        <v>19586</v>
      </c>
      <c r="Z66" s="73">
        <v>20048</v>
      </c>
    </row>
    <row r="67" spans="2:26" x14ac:dyDescent="0.35">
      <c r="B67" s="65" t="s">
        <v>171</v>
      </c>
      <c r="C67" s="68">
        <v>300</v>
      </c>
      <c r="D67" s="70">
        <v>0</v>
      </c>
      <c r="E67" s="70">
        <v>0</v>
      </c>
      <c r="F67" s="70">
        <v>0</v>
      </c>
      <c r="G67" s="70">
        <v>0</v>
      </c>
      <c r="H67" s="70">
        <v>0</v>
      </c>
      <c r="I67" s="70">
        <v>0</v>
      </c>
      <c r="J67" s="70">
        <v>0</v>
      </c>
      <c r="K67" s="70">
        <v>0</v>
      </c>
      <c r="L67" s="70">
        <v>0</v>
      </c>
      <c r="M67" s="70">
        <v>0</v>
      </c>
      <c r="N67" s="70">
        <v>0</v>
      </c>
      <c r="O67" s="70">
        <v>0</v>
      </c>
      <c r="P67" s="70">
        <v>0</v>
      </c>
      <c r="Q67" s="70">
        <v>0</v>
      </c>
      <c r="R67" s="70">
        <v>0</v>
      </c>
      <c r="S67" s="70">
        <v>0</v>
      </c>
      <c r="T67" s="70">
        <v>0</v>
      </c>
      <c r="U67" s="70">
        <v>0</v>
      </c>
      <c r="V67" s="70">
        <v>0</v>
      </c>
      <c r="W67" s="70">
        <v>0</v>
      </c>
      <c r="X67" s="70">
        <v>0</v>
      </c>
      <c r="Y67" s="70" t="s">
        <v>387</v>
      </c>
      <c r="Z67" s="70"/>
    </row>
    <row r="68" spans="2:26" x14ac:dyDescent="0.35">
      <c r="B68" s="65" t="s">
        <v>172</v>
      </c>
      <c r="C68" s="68">
        <v>860</v>
      </c>
      <c r="D68" s="70">
        <v>0</v>
      </c>
      <c r="E68" s="70">
        <v>0</v>
      </c>
      <c r="F68" s="70">
        <v>0</v>
      </c>
      <c r="G68" s="70">
        <v>0</v>
      </c>
      <c r="H68" s="70">
        <v>0</v>
      </c>
      <c r="I68" s="70">
        <v>0</v>
      </c>
      <c r="J68" s="70">
        <v>0</v>
      </c>
      <c r="K68" s="70">
        <v>0</v>
      </c>
      <c r="L68" s="70">
        <v>0</v>
      </c>
      <c r="M68" s="70">
        <v>0</v>
      </c>
      <c r="N68" s="70">
        <v>0</v>
      </c>
      <c r="O68" s="70">
        <v>0</v>
      </c>
      <c r="P68" s="70">
        <v>0</v>
      </c>
      <c r="Q68" s="70">
        <v>0</v>
      </c>
      <c r="R68" s="70">
        <v>0</v>
      </c>
      <c r="S68" s="70">
        <v>0</v>
      </c>
      <c r="T68" s="70">
        <v>0</v>
      </c>
      <c r="U68" s="70">
        <v>0</v>
      </c>
      <c r="V68" s="70">
        <v>0</v>
      </c>
      <c r="W68" s="70">
        <v>0</v>
      </c>
      <c r="X68" s="70">
        <v>0</v>
      </c>
      <c r="Y68" s="70" t="s">
        <v>387</v>
      </c>
      <c r="Z68" s="70"/>
    </row>
    <row r="69" spans="2:26" x14ac:dyDescent="0.35">
      <c r="B69" s="65" t="s">
        <v>173</v>
      </c>
      <c r="C69" s="68">
        <v>21080</v>
      </c>
      <c r="D69" s="68">
        <v>36379</v>
      </c>
      <c r="E69" s="68">
        <v>100082</v>
      </c>
      <c r="F69" s="68">
        <v>100441</v>
      </c>
      <c r="G69" s="68">
        <v>104671</v>
      </c>
      <c r="H69" s="68">
        <v>127882</v>
      </c>
      <c r="I69" s="68">
        <v>126471</v>
      </c>
      <c r="J69" s="68">
        <v>121492</v>
      </c>
      <c r="K69" s="68">
        <v>142032</v>
      </c>
      <c r="L69" s="68">
        <v>172697</v>
      </c>
      <c r="M69" s="68">
        <v>154919</v>
      </c>
      <c r="N69" s="68">
        <v>162922</v>
      </c>
      <c r="O69" s="68">
        <v>177971</v>
      </c>
      <c r="P69" s="68">
        <v>179503</v>
      </c>
      <c r="Q69" s="68">
        <v>182438</v>
      </c>
      <c r="R69" s="68">
        <v>186920</v>
      </c>
      <c r="S69" s="68">
        <v>189863</v>
      </c>
      <c r="T69" s="68">
        <v>198314</v>
      </c>
      <c r="U69" s="68">
        <v>205851</v>
      </c>
      <c r="V69" s="68">
        <v>224053</v>
      </c>
      <c r="W69" s="73">
        <v>222654</v>
      </c>
      <c r="X69" s="73">
        <v>229351</v>
      </c>
      <c r="Y69" s="73">
        <v>242161</v>
      </c>
      <c r="Z69" s="73">
        <v>239321</v>
      </c>
    </row>
    <row r="70" spans="2:26" x14ac:dyDescent="0.35">
      <c r="B70" s="65" t="s">
        <v>174</v>
      </c>
      <c r="C70" s="68">
        <v>24440</v>
      </c>
      <c r="D70" s="68">
        <v>41925</v>
      </c>
      <c r="E70" s="68">
        <v>68376</v>
      </c>
      <c r="F70" s="68">
        <v>66006</v>
      </c>
      <c r="G70" s="68">
        <v>62642</v>
      </c>
      <c r="H70" s="68">
        <v>67816</v>
      </c>
      <c r="I70" s="68">
        <v>67011</v>
      </c>
      <c r="J70" s="68">
        <v>84127</v>
      </c>
      <c r="K70" s="68">
        <v>84039</v>
      </c>
      <c r="L70" s="68">
        <v>83754</v>
      </c>
      <c r="M70" s="68">
        <v>82605</v>
      </c>
      <c r="N70" s="68">
        <v>81802</v>
      </c>
      <c r="O70" s="68">
        <v>86961</v>
      </c>
      <c r="P70" s="68">
        <v>98765</v>
      </c>
      <c r="Q70" s="68">
        <v>107754</v>
      </c>
      <c r="R70" s="68">
        <v>116061</v>
      </c>
      <c r="S70" s="68">
        <v>103256</v>
      </c>
      <c r="T70" s="68">
        <v>121088</v>
      </c>
      <c r="U70" s="68">
        <v>119999</v>
      </c>
      <c r="V70" s="68">
        <v>117825</v>
      </c>
      <c r="W70" s="73">
        <v>134809</v>
      </c>
      <c r="X70" s="73">
        <v>138481</v>
      </c>
      <c r="Y70" s="73">
        <v>142285</v>
      </c>
      <c r="Z70" s="73">
        <v>147066</v>
      </c>
    </row>
    <row r="71" spans="2:26" x14ac:dyDescent="0.35">
      <c r="B71" s="65" t="s">
        <v>175</v>
      </c>
      <c r="C71" s="68">
        <v>13680</v>
      </c>
      <c r="D71" s="68">
        <v>73460</v>
      </c>
      <c r="E71" s="68">
        <v>210897</v>
      </c>
      <c r="F71" s="68">
        <v>207368</v>
      </c>
      <c r="G71" s="68">
        <v>233897</v>
      </c>
      <c r="H71" s="68">
        <v>243173</v>
      </c>
      <c r="I71" s="68">
        <v>254182</v>
      </c>
      <c r="J71" s="68">
        <v>271410</v>
      </c>
      <c r="K71" s="68">
        <v>296074</v>
      </c>
      <c r="L71" s="68">
        <v>335258</v>
      </c>
      <c r="M71" s="68">
        <v>319294</v>
      </c>
      <c r="N71" s="68">
        <v>323281</v>
      </c>
      <c r="O71" s="68">
        <v>333632</v>
      </c>
      <c r="P71" s="68">
        <v>367884</v>
      </c>
      <c r="Q71" s="68">
        <v>382009</v>
      </c>
      <c r="R71" s="68">
        <v>386980</v>
      </c>
      <c r="S71" s="68">
        <v>409298</v>
      </c>
      <c r="T71" s="68">
        <v>431663</v>
      </c>
      <c r="U71" s="68">
        <v>463108</v>
      </c>
      <c r="V71" s="68">
        <v>461695</v>
      </c>
      <c r="W71" s="73">
        <v>500924</v>
      </c>
      <c r="X71" s="73">
        <v>481916</v>
      </c>
      <c r="Y71" s="73">
        <v>506403</v>
      </c>
      <c r="Z71" s="73">
        <v>518756</v>
      </c>
    </row>
    <row r="72" spans="2:26" x14ac:dyDescent="0.35">
      <c r="B72" s="65" t="s">
        <v>176</v>
      </c>
      <c r="C72" s="68">
        <v>40</v>
      </c>
      <c r="D72" s="68">
        <v>138</v>
      </c>
      <c r="E72" s="70">
        <v>0</v>
      </c>
      <c r="F72" s="70">
        <v>0</v>
      </c>
      <c r="G72" s="70">
        <v>0</v>
      </c>
      <c r="H72" s="70">
        <v>0</v>
      </c>
      <c r="I72" s="70">
        <v>0</v>
      </c>
      <c r="J72" s="70">
        <v>0</v>
      </c>
      <c r="K72" s="70">
        <v>0</v>
      </c>
      <c r="L72" s="70">
        <v>0</v>
      </c>
      <c r="M72" s="70">
        <v>0</v>
      </c>
      <c r="N72" s="70">
        <v>0</v>
      </c>
      <c r="O72" s="70">
        <v>0</v>
      </c>
      <c r="P72" s="70">
        <v>0</v>
      </c>
      <c r="Q72" s="68">
        <v>5288</v>
      </c>
      <c r="R72" s="68">
        <v>6058</v>
      </c>
      <c r="S72" s="68">
        <v>7885</v>
      </c>
      <c r="T72" s="68">
        <v>6175</v>
      </c>
      <c r="U72" s="68">
        <v>5787</v>
      </c>
      <c r="V72" s="68">
        <v>7444</v>
      </c>
      <c r="W72" s="73">
        <v>8578</v>
      </c>
      <c r="X72" s="73">
        <v>11367</v>
      </c>
      <c r="Y72" s="73">
        <v>12229</v>
      </c>
      <c r="Z72" s="73">
        <v>12975</v>
      </c>
    </row>
    <row r="73" spans="2:26" x14ac:dyDescent="0.35">
      <c r="B73" s="65" t="s">
        <v>177</v>
      </c>
      <c r="C73" s="70">
        <v>0</v>
      </c>
      <c r="D73" s="70">
        <v>0</v>
      </c>
      <c r="E73" s="68">
        <v>8029</v>
      </c>
      <c r="F73" s="68">
        <v>12904</v>
      </c>
      <c r="G73" s="68">
        <v>5526</v>
      </c>
      <c r="H73" s="68">
        <v>7387</v>
      </c>
      <c r="I73" s="68">
        <v>9879</v>
      </c>
      <c r="J73" s="68">
        <v>9903</v>
      </c>
      <c r="K73" s="68">
        <v>8594</v>
      </c>
      <c r="L73" s="68">
        <v>12941</v>
      </c>
      <c r="M73" s="68">
        <v>15459</v>
      </c>
      <c r="N73" s="68">
        <v>11146</v>
      </c>
      <c r="O73" s="68">
        <v>14441</v>
      </c>
      <c r="P73" s="68">
        <v>15143</v>
      </c>
      <c r="Q73" s="68">
        <v>13222</v>
      </c>
      <c r="R73" s="68">
        <v>18137</v>
      </c>
      <c r="S73" s="68">
        <v>16178</v>
      </c>
      <c r="T73" s="68">
        <v>17260</v>
      </c>
      <c r="U73" s="68">
        <v>25952</v>
      </c>
      <c r="V73" s="68">
        <v>23478</v>
      </c>
      <c r="W73" s="73">
        <v>20593</v>
      </c>
      <c r="X73" s="73">
        <v>27563</v>
      </c>
      <c r="Y73" s="73">
        <v>34449</v>
      </c>
      <c r="Z73" s="73">
        <v>29767</v>
      </c>
    </row>
    <row r="74" spans="2:26" x14ac:dyDescent="0.35">
      <c r="B74" s="65" t="s">
        <v>178</v>
      </c>
      <c r="C74" s="68">
        <v>100800</v>
      </c>
      <c r="D74" s="68">
        <v>66661</v>
      </c>
      <c r="E74" s="68">
        <v>51067</v>
      </c>
      <c r="F74" s="68">
        <v>47126</v>
      </c>
      <c r="G74" s="68">
        <v>46306</v>
      </c>
      <c r="H74" s="68">
        <v>42192</v>
      </c>
      <c r="I74" s="68">
        <v>47194</v>
      </c>
      <c r="J74" s="68">
        <v>43181</v>
      </c>
      <c r="K74" s="68">
        <v>45762</v>
      </c>
      <c r="L74" s="68">
        <v>42673</v>
      </c>
      <c r="M74" s="68">
        <v>37553</v>
      </c>
      <c r="N74" s="68">
        <v>34980</v>
      </c>
      <c r="O74" s="68">
        <v>39197</v>
      </c>
      <c r="P74" s="68">
        <v>34527</v>
      </c>
      <c r="Q74" s="68">
        <v>35398</v>
      </c>
      <c r="R74" s="68">
        <v>37320</v>
      </c>
      <c r="S74" s="68">
        <v>36289</v>
      </c>
      <c r="T74" s="68">
        <v>32605</v>
      </c>
      <c r="U74" s="68">
        <v>34733</v>
      </c>
      <c r="V74" s="68">
        <v>36463</v>
      </c>
      <c r="W74" s="73">
        <v>31458</v>
      </c>
      <c r="X74" s="73">
        <v>32873</v>
      </c>
      <c r="Y74" s="73">
        <v>37392</v>
      </c>
      <c r="Z74" s="73">
        <v>34732</v>
      </c>
    </row>
    <row r="75" spans="2:26" x14ac:dyDescent="0.35">
      <c r="B75" s="65" t="s">
        <v>179</v>
      </c>
      <c r="C75" s="70">
        <v>0</v>
      </c>
      <c r="D75" s="70">
        <v>0</v>
      </c>
      <c r="E75" s="68">
        <v>9119</v>
      </c>
      <c r="F75" s="68">
        <v>6613</v>
      </c>
      <c r="G75" s="68">
        <v>7845</v>
      </c>
      <c r="H75" s="68">
        <v>9530</v>
      </c>
      <c r="I75" s="68">
        <v>6665</v>
      </c>
      <c r="J75" s="68">
        <v>9439</v>
      </c>
      <c r="K75" s="68">
        <v>9760</v>
      </c>
      <c r="L75" s="68">
        <v>11996</v>
      </c>
      <c r="M75" s="68">
        <v>10470</v>
      </c>
      <c r="N75" s="68">
        <v>7476</v>
      </c>
      <c r="O75" s="68">
        <v>10541</v>
      </c>
      <c r="P75" s="68">
        <v>15311</v>
      </c>
      <c r="Q75" s="68">
        <v>9804</v>
      </c>
      <c r="R75" s="68">
        <v>9520</v>
      </c>
      <c r="S75" s="68">
        <v>13185</v>
      </c>
      <c r="T75" s="68">
        <v>14070</v>
      </c>
      <c r="U75" s="68">
        <v>10169</v>
      </c>
      <c r="V75" s="68">
        <v>11622</v>
      </c>
      <c r="W75" s="73">
        <v>11091</v>
      </c>
      <c r="X75" s="73">
        <v>13557</v>
      </c>
      <c r="Y75" s="73">
        <v>10879</v>
      </c>
      <c r="Z75" s="73">
        <v>11741</v>
      </c>
    </row>
    <row r="76" spans="2:26" x14ac:dyDescent="0.35">
      <c r="B76" s="65" t="s">
        <v>180</v>
      </c>
      <c r="C76" s="68">
        <v>36720</v>
      </c>
      <c r="D76" s="68">
        <v>33819</v>
      </c>
      <c r="E76" s="68">
        <v>37548</v>
      </c>
      <c r="F76" s="68">
        <v>37220</v>
      </c>
      <c r="G76" s="68">
        <v>35091</v>
      </c>
      <c r="H76" s="68">
        <v>31249</v>
      </c>
      <c r="I76" s="68">
        <v>41795</v>
      </c>
      <c r="J76" s="68">
        <v>37594</v>
      </c>
      <c r="K76" s="68">
        <v>42874</v>
      </c>
      <c r="L76" s="68">
        <v>38821</v>
      </c>
      <c r="M76" s="68">
        <v>39456</v>
      </c>
      <c r="N76" s="68">
        <v>39768</v>
      </c>
      <c r="O76" s="68">
        <v>41189</v>
      </c>
      <c r="P76" s="68">
        <v>40409</v>
      </c>
      <c r="Q76" s="68">
        <v>40446</v>
      </c>
      <c r="R76" s="68">
        <v>45814</v>
      </c>
      <c r="S76" s="68">
        <v>39848</v>
      </c>
      <c r="T76" s="68">
        <v>45995</v>
      </c>
      <c r="U76" s="68">
        <v>42101</v>
      </c>
      <c r="V76" s="68">
        <v>44722</v>
      </c>
      <c r="W76" s="73">
        <v>44057</v>
      </c>
      <c r="X76" s="73">
        <v>49206</v>
      </c>
      <c r="Y76" s="73">
        <v>53617</v>
      </c>
      <c r="Z76" s="73">
        <v>56033</v>
      </c>
    </row>
    <row r="77" spans="2:26" x14ac:dyDescent="0.35">
      <c r="B77" s="65" t="s">
        <v>181</v>
      </c>
      <c r="C77" s="68">
        <v>220</v>
      </c>
      <c r="D77" s="68">
        <v>23</v>
      </c>
      <c r="E77" s="70">
        <v>0</v>
      </c>
      <c r="F77" s="70">
        <v>0</v>
      </c>
      <c r="G77" s="70">
        <v>0</v>
      </c>
      <c r="H77" s="70">
        <v>0</v>
      </c>
      <c r="I77" s="70">
        <v>0</v>
      </c>
      <c r="J77" s="70">
        <v>0</v>
      </c>
      <c r="K77" s="70">
        <v>0</v>
      </c>
      <c r="L77" s="70">
        <v>0</v>
      </c>
      <c r="M77" s="70">
        <v>0</v>
      </c>
      <c r="N77" s="70">
        <v>0</v>
      </c>
      <c r="O77" s="70">
        <v>0</v>
      </c>
      <c r="P77" s="70">
        <v>0</v>
      </c>
      <c r="Q77" s="70">
        <v>0</v>
      </c>
      <c r="R77" s="70">
        <v>0</v>
      </c>
      <c r="S77" s="70">
        <v>0</v>
      </c>
      <c r="T77" s="70">
        <v>0</v>
      </c>
      <c r="U77" s="70">
        <v>0</v>
      </c>
      <c r="V77" s="70">
        <v>0</v>
      </c>
      <c r="W77" s="70">
        <v>0</v>
      </c>
      <c r="X77" s="70">
        <v>0</v>
      </c>
      <c r="Y77" s="70" t="s">
        <v>387</v>
      </c>
      <c r="Z77" s="70"/>
    </row>
    <row r="78" spans="2:26" x14ac:dyDescent="0.35">
      <c r="B78" s="65" t="s">
        <v>182</v>
      </c>
      <c r="C78" s="68">
        <v>9400</v>
      </c>
      <c r="D78" s="68">
        <v>7008</v>
      </c>
      <c r="E78" s="70">
        <v>0</v>
      </c>
      <c r="F78" s="68">
        <v>3199</v>
      </c>
      <c r="G78" s="68">
        <v>5308</v>
      </c>
      <c r="H78" s="68">
        <v>5700</v>
      </c>
      <c r="I78" s="68">
        <v>6334</v>
      </c>
      <c r="J78" s="68">
        <v>5521</v>
      </c>
      <c r="K78" s="68">
        <v>4986</v>
      </c>
      <c r="L78" s="68">
        <v>5572</v>
      </c>
      <c r="M78" s="68">
        <v>5649</v>
      </c>
      <c r="N78" s="68">
        <v>7550</v>
      </c>
      <c r="O78" s="68">
        <v>6270</v>
      </c>
      <c r="P78" s="68">
        <v>6391</v>
      </c>
      <c r="Q78" s="70">
        <v>0</v>
      </c>
      <c r="R78" s="70">
        <v>0</v>
      </c>
      <c r="S78" s="70">
        <v>0</v>
      </c>
      <c r="T78" s="70">
        <v>0</v>
      </c>
      <c r="U78" s="70">
        <v>0</v>
      </c>
      <c r="V78" s="70">
        <v>0</v>
      </c>
      <c r="W78" s="70">
        <v>0</v>
      </c>
      <c r="X78" s="70">
        <v>0</v>
      </c>
      <c r="Y78" s="70" t="s">
        <v>387</v>
      </c>
      <c r="Z78" s="70"/>
    </row>
    <row r="79" spans="2:26" x14ac:dyDescent="0.35">
      <c r="B79" s="65" t="s">
        <v>183</v>
      </c>
      <c r="C79" s="68">
        <v>2220</v>
      </c>
      <c r="D79" s="68">
        <v>7826</v>
      </c>
      <c r="E79" s="68">
        <v>22531</v>
      </c>
      <c r="F79" s="68">
        <v>29959</v>
      </c>
      <c r="G79" s="68">
        <v>31815</v>
      </c>
      <c r="H79" s="68">
        <v>29619</v>
      </c>
      <c r="I79" s="68">
        <v>45791</v>
      </c>
      <c r="J79" s="68">
        <v>46959</v>
      </c>
      <c r="K79" s="68">
        <v>48631</v>
      </c>
      <c r="L79" s="68">
        <v>48460</v>
      </c>
      <c r="M79" s="68">
        <v>61023</v>
      </c>
      <c r="N79" s="68">
        <v>65622</v>
      </c>
      <c r="O79" s="68">
        <v>88090</v>
      </c>
      <c r="P79" s="68">
        <v>83735</v>
      </c>
      <c r="Q79" s="68">
        <v>102619</v>
      </c>
      <c r="R79" s="68">
        <v>101147</v>
      </c>
      <c r="S79" s="68">
        <v>119680</v>
      </c>
      <c r="T79" s="68">
        <v>120435</v>
      </c>
      <c r="U79" s="68">
        <v>154336</v>
      </c>
      <c r="V79" s="68">
        <v>148451</v>
      </c>
      <c r="W79" s="73">
        <v>171067</v>
      </c>
      <c r="X79" s="73">
        <v>170411</v>
      </c>
      <c r="Y79" s="73">
        <v>185744</v>
      </c>
      <c r="Z79" s="73">
        <v>182906</v>
      </c>
    </row>
    <row r="80" spans="2:26" x14ac:dyDescent="0.35">
      <c r="B80" s="65" t="s">
        <v>184</v>
      </c>
      <c r="C80" s="68">
        <v>2380</v>
      </c>
      <c r="D80" s="68">
        <v>5725</v>
      </c>
      <c r="E80" s="68">
        <v>12823</v>
      </c>
      <c r="F80" s="68">
        <v>22675</v>
      </c>
      <c r="G80" s="68">
        <v>18408</v>
      </c>
      <c r="H80" s="68">
        <v>12991</v>
      </c>
      <c r="I80" s="68">
        <v>14812</v>
      </c>
      <c r="J80" s="68">
        <v>19249</v>
      </c>
      <c r="K80" s="68">
        <v>19806</v>
      </c>
      <c r="L80" s="68">
        <v>23973</v>
      </c>
      <c r="M80" s="68">
        <v>26418</v>
      </c>
      <c r="N80" s="68">
        <v>22651</v>
      </c>
      <c r="O80" s="68">
        <v>25343</v>
      </c>
      <c r="P80" s="68">
        <v>24820</v>
      </c>
      <c r="Q80" s="68">
        <v>28182</v>
      </c>
      <c r="R80" s="68">
        <v>21683</v>
      </c>
      <c r="S80" s="68">
        <v>28666</v>
      </c>
      <c r="T80" s="68">
        <v>25880</v>
      </c>
      <c r="U80" s="68">
        <v>30800</v>
      </c>
      <c r="V80" s="68">
        <v>33034</v>
      </c>
      <c r="W80" s="73">
        <v>30722</v>
      </c>
      <c r="X80" s="73">
        <v>32950</v>
      </c>
      <c r="Y80" s="73">
        <v>33180</v>
      </c>
      <c r="Z80" s="73">
        <v>31236</v>
      </c>
    </row>
    <row r="81" spans="2:26" x14ac:dyDescent="0.35">
      <c r="B81" s="65" t="s">
        <v>185</v>
      </c>
      <c r="C81" s="68">
        <v>224160</v>
      </c>
      <c r="D81" s="68">
        <v>496534</v>
      </c>
      <c r="E81" s="68">
        <v>845474</v>
      </c>
      <c r="F81" s="68">
        <v>863933</v>
      </c>
      <c r="G81" s="68">
        <v>943076</v>
      </c>
      <c r="H81" s="68">
        <v>914062</v>
      </c>
      <c r="I81" s="68">
        <v>970346</v>
      </c>
      <c r="J81" s="68">
        <v>1001690</v>
      </c>
      <c r="K81" s="68">
        <v>1025870</v>
      </c>
      <c r="L81" s="68">
        <v>1092344</v>
      </c>
      <c r="M81" s="68">
        <v>1063456</v>
      </c>
      <c r="N81" s="68">
        <v>1135896</v>
      </c>
      <c r="O81" s="68">
        <v>1155001</v>
      </c>
      <c r="P81" s="68">
        <v>1176506</v>
      </c>
      <c r="Q81" s="68">
        <v>1226136</v>
      </c>
      <c r="R81" s="68">
        <v>1267757</v>
      </c>
      <c r="S81" s="68">
        <v>1327014</v>
      </c>
      <c r="T81" s="68">
        <v>1371243</v>
      </c>
      <c r="U81" s="68">
        <v>1351640</v>
      </c>
      <c r="V81" s="68">
        <v>1408337</v>
      </c>
      <c r="W81" s="73">
        <v>1422743</v>
      </c>
      <c r="X81" s="73">
        <v>1460365</v>
      </c>
      <c r="Y81" s="73">
        <v>1407706</v>
      </c>
      <c r="Z81" s="73">
        <v>1496024</v>
      </c>
    </row>
    <row r="82" spans="2:26" x14ac:dyDescent="0.35">
      <c r="B82" s="65" t="s">
        <v>186</v>
      </c>
      <c r="C82" s="68">
        <v>20200</v>
      </c>
      <c r="D82" s="68">
        <v>11939</v>
      </c>
      <c r="E82" s="68">
        <v>8157</v>
      </c>
      <c r="F82" s="68">
        <v>7931</v>
      </c>
      <c r="G82" s="68">
        <v>6588</v>
      </c>
      <c r="H82" s="68">
        <v>8685</v>
      </c>
      <c r="I82" s="68">
        <v>8544</v>
      </c>
      <c r="J82" s="68">
        <v>7972</v>
      </c>
      <c r="K82" s="68">
        <v>8126</v>
      </c>
      <c r="L82" s="68">
        <v>10676</v>
      </c>
      <c r="M82" s="68">
        <v>8779</v>
      </c>
      <c r="N82" s="68">
        <v>8083</v>
      </c>
      <c r="O82" s="68">
        <v>7705</v>
      </c>
      <c r="P82" s="68">
        <v>9430</v>
      </c>
      <c r="Q82" s="68">
        <v>10590</v>
      </c>
      <c r="R82" s="68">
        <v>12189</v>
      </c>
      <c r="S82" s="68">
        <v>8541</v>
      </c>
      <c r="T82" s="68">
        <v>9584</v>
      </c>
      <c r="U82" s="68">
        <v>7755</v>
      </c>
      <c r="V82" s="68">
        <v>11442</v>
      </c>
      <c r="W82" s="73">
        <v>8574</v>
      </c>
      <c r="X82" s="73">
        <v>9782</v>
      </c>
      <c r="Y82" s="73">
        <v>10721</v>
      </c>
      <c r="Z82" s="73">
        <v>9378</v>
      </c>
    </row>
    <row r="83" spans="2:26" x14ac:dyDescent="0.35">
      <c r="B83" s="65" t="s">
        <v>187</v>
      </c>
      <c r="C83" s="68">
        <v>76980</v>
      </c>
      <c r="D83" s="68">
        <v>62445</v>
      </c>
      <c r="E83" s="68">
        <v>70685</v>
      </c>
      <c r="F83" s="68">
        <v>79872</v>
      </c>
      <c r="G83" s="68">
        <v>60385</v>
      </c>
      <c r="H83" s="68">
        <v>68863</v>
      </c>
      <c r="I83" s="68">
        <v>65165</v>
      </c>
      <c r="J83" s="68">
        <v>75317</v>
      </c>
      <c r="K83" s="68">
        <v>74627</v>
      </c>
      <c r="L83" s="68">
        <v>74358</v>
      </c>
      <c r="M83" s="68">
        <v>74675</v>
      </c>
      <c r="N83" s="68">
        <v>76552</v>
      </c>
      <c r="O83" s="68">
        <v>69631</v>
      </c>
      <c r="P83" s="68">
        <v>83318</v>
      </c>
      <c r="Q83" s="68">
        <v>80169</v>
      </c>
      <c r="R83" s="68">
        <v>81327</v>
      </c>
      <c r="S83" s="68">
        <v>81131</v>
      </c>
      <c r="T83" s="68">
        <v>86771</v>
      </c>
      <c r="U83" s="68">
        <v>81418</v>
      </c>
      <c r="V83" s="68">
        <v>88448</v>
      </c>
      <c r="W83" s="73">
        <v>94155</v>
      </c>
      <c r="X83" s="73">
        <v>83472</v>
      </c>
      <c r="Y83" s="73">
        <v>90598</v>
      </c>
      <c r="Z83" s="73">
        <v>96918</v>
      </c>
    </row>
    <row r="84" spans="2:26" x14ac:dyDescent="0.35">
      <c r="B84" s="65" t="s">
        <v>188</v>
      </c>
      <c r="C84" s="68">
        <v>8620</v>
      </c>
      <c r="D84" s="68">
        <v>6801</v>
      </c>
      <c r="E84" s="68">
        <v>5312</v>
      </c>
      <c r="F84" s="68">
        <v>6903</v>
      </c>
      <c r="G84" s="68">
        <v>4834</v>
      </c>
      <c r="H84" s="68">
        <v>2256</v>
      </c>
      <c r="I84" s="68">
        <v>3804</v>
      </c>
      <c r="J84" s="70">
        <v>0</v>
      </c>
      <c r="K84" s="70">
        <v>0</v>
      </c>
      <c r="L84" s="70">
        <v>0</v>
      </c>
      <c r="M84" s="70">
        <v>0</v>
      </c>
      <c r="N84" s="70">
        <v>0</v>
      </c>
      <c r="O84" s="70">
        <v>0</v>
      </c>
      <c r="P84" s="70">
        <v>0</v>
      </c>
      <c r="Q84" s="70">
        <v>0</v>
      </c>
      <c r="R84" s="70">
        <v>0</v>
      </c>
      <c r="S84" s="70">
        <v>0</v>
      </c>
      <c r="T84" s="70">
        <v>0</v>
      </c>
      <c r="U84" s="70">
        <v>0</v>
      </c>
      <c r="V84" s="70">
        <v>0</v>
      </c>
      <c r="W84" s="70">
        <v>0</v>
      </c>
      <c r="X84" s="70">
        <v>0</v>
      </c>
      <c r="Y84" s="70" t="s">
        <v>387</v>
      </c>
      <c r="Z84" s="70"/>
    </row>
    <row r="85" spans="2:26" x14ac:dyDescent="0.35">
      <c r="B85" s="65" t="s">
        <v>189</v>
      </c>
      <c r="C85" s="68">
        <v>60</v>
      </c>
      <c r="D85" s="68">
        <v>115</v>
      </c>
      <c r="E85" s="70">
        <v>0</v>
      </c>
      <c r="F85" s="70">
        <v>0</v>
      </c>
      <c r="G85" s="70">
        <v>0</v>
      </c>
      <c r="H85" s="70">
        <v>0</v>
      </c>
      <c r="I85" s="70">
        <v>0</v>
      </c>
      <c r="J85" s="70">
        <v>0</v>
      </c>
      <c r="K85" s="70">
        <v>0</v>
      </c>
      <c r="L85" s="70">
        <v>0</v>
      </c>
      <c r="M85" s="70">
        <v>0</v>
      </c>
      <c r="N85" s="70">
        <v>0</v>
      </c>
      <c r="O85" s="70">
        <v>0</v>
      </c>
      <c r="P85" s="70">
        <v>0</v>
      </c>
      <c r="Q85" s="68">
        <v>3845</v>
      </c>
      <c r="R85" s="68">
        <v>3081</v>
      </c>
      <c r="S85" s="68">
        <v>5587</v>
      </c>
      <c r="T85" s="68">
        <v>7237</v>
      </c>
      <c r="U85" s="68">
        <v>4793</v>
      </c>
      <c r="V85" s="68">
        <v>11806</v>
      </c>
      <c r="W85" s="73">
        <v>6748</v>
      </c>
      <c r="X85" s="73">
        <v>11472</v>
      </c>
      <c r="Y85" s="73">
        <v>5598</v>
      </c>
      <c r="Z85" s="73">
        <v>10834</v>
      </c>
    </row>
    <row r="86" spans="2:26" x14ac:dyDescent="0.35">
      <c r="B86" s="65" t="s">
        <v>190</v>
      </c>
      <c r="C86" s="68">
        <v>1240</v>
      </c>
      <c r="D86" s="68">
        <v>5172</v>
      </c>
      <c r="E86" s="68">
        <v>21013</v>
      </c>
      <c r="F86" s="68">
        <v>19113</v>
      </c>
      <c r="G86" s="68">
        <v>22142</v>
      </c>
      <c r="H86" s="68">
        <v>29841</v>
      </c>
      <c r="I86" s="68">
        <v>29926</v>
      </c>
      <c r="J86" s="68">
        <v>29641</v>
      </c>
      <c r="K86" s="68">
        <v>37991</v>
      </c>
      <c r="L86" s="68">
        <v>48373</v>
      </c>
      <c r="M86" s="68">
        <v>44431</v>
      </c>
      <c r="N86" s="68">
        <v>49537</v>
      </c>
      <c r="O86" s="68">
        <v>63508</v>
      </c>
      <c r="P86" s="68">
        <v>63381</v>
      </c>
      <c r="Q86" s="68">
        <v>61794</v>
      </c>
      <c r="R86" s="68">
        <v>73263</v>
      </c>
      <c r="S86" s="68">
        <v>76571</v>
      </c>
      <c r="T86" s="68">
        <v>84939</v>
      </c>
      <c r="U86" s="68">
        <v>87988</v>
      </c>
      <c r="V86" s="68">
        <v>89217</v>
      </c>
      <c r="W86" s="73">
        <v>122150</v>
      </c>
      <c r="X86" s="73">
        <v>113452</v>
      </c>
      <c r="Y86" s="73">
        <v>111255</v>
      </c>
      <c r="Z86" s="73">
        <v>122665</v>
      </c>
    </row>
    <row r="87" spans="2:26" x14ac:dyDescent="0.35">
      <c r="B87" s="65" t="s">
        <v>191</v>
      </c>
      <c r="C87" s="68">
        <v>1060</v>
      </c>
      <c r="D87" s="68">
        <v>404</v>
      </c>
      <c r="E87" s="70">
        <v>0</v>
      </c>
      <c r="F87" s="70">
        <v>0</v>
      </c>
      <c r="G87" s="70">
        <v>0</v>
      </c>
      <c r="H87" s="70">
        <v>0</v>
      </c>
      <c r="I87" s="70">
        <v>0</v>
      </c>
      <c r="J87" s="70">
        <v>0</v>
      </c>
      <c r="K87" s="70">
        <v>0</v>
      </c>
      <c r="L87" s="70">
        <v>0</v>
      </c>
      <c r="M87" s="70">
        <v>0</v>
      </c>
      <c r="N87" s="70">
        <v>0</v>
      </c>
      <c r="O87" s="70">
        <v>0</v>
      </c>
      <c r="P87" s="70">
        <v>0</v>
      </c>
      <c r="Q87" s="70">
        <v>0</v>
      </c>
      <c r="R87" s="70">
        <v>0</v>
      </c>
      <c r="S87" s="70">
        <v>0</v>
      </c>
      <c r="T87" s="70">
        <v>0</v>
      </c>
      <c r="U87" s="70">
        <v>0</v>
      </c>
      <c r="V87" s="70">
        <v>0</v>
      </c>
      <c r="W87" s="70">
        <v>0</v>
      </c>
      <c r="X87" s="70">
        <v>0</v>
      </c>
      <c r="Y87" s="70" t="s">
        <v>387</v>
      </c>
      <c r="Z87" s="70"/>
    </row>
    <row r="88" spans="2:26" x14ac:dyDescent="0.35">
      <c r="B88" s="65" t="s">
        <v>192</v>
      </c>
      <c r="C88" s="68">
        <v>2080</v>
      </c>
      <c r="D88" s="68">
        <v>5963</v>
      </c>
      <c r="E88" s="68">
        <v>15125</v>
      </c>
      <c r="F88" s="68">
        <v>14210</v>
      </c>
      <c r="G88" s="68">
        <v>19060</v>
      </c>
      <c r="H88" s="68">
        <v>17422</v>
      </c>
      <c r="I88" s="68">
        <v>13102</v>
      </c>
      <c r="J88" s="68">
        <v>15204</v>
      </c>
      <c r="K88" s="68">
        <v>18910</v>
      </c>
      <c r="L88" s="68">
        <v>20960</v>
      </c>
      <c r="M88" s="68">
        <v>17517</v>
      </c>
      <c r="N88" s="68">
        <v>22894</v>
      </c>
      <c r="O88" s="68">
        <v>17294</v>
      </c>
      <c r="P88" s="68">
        <v>16172</v>
      </c>
      <c r="Q88" s="68">
        <v>24500</v>
      </c>
      <c r="R88" s="68">
        <v>24344</v>
      </c>
      <c r="S88" s="68">
        <v>24896</v>
      </c>
      <c r="T88" s="68">
        <v>19963</v>
      </c>
      <c r="U88" s="68">
        <v>27450</v>
      </c>
      <c r="V88" s="68">
        <v>24456</v>
      </c>
      <c r="W88" s="73">
        <v>32766</v>
      </c>
      <c r="X88" s="72">
        <v>21087</v>
      </c>
      <c r="Y88" s="72">
        <v>23691</v>
      </c>
      <c r="Z88" s="72">
        <v>22149</v>
      </c>
    </row>
    <row r="89" spans="2:26" x14ac:dyDescent="0.35">
      <c r="B89" s="65" t="s">
        <v>193</v>
      </c>
      <c r="C89" s="68">
        <v>136300</v>
      </c>
      <c r="D89" s="68">
        <v>123708</v>
      </c>
      <c r="E89" s="68">
        <v>127007</v>
      </c>
      <c r="F89" s="68">
        <v>122091</v>
      </c>
      <c r="G89" s="68">
        <v>123866</v>
      </c>
      <c r="H89" s="68">
        <v>119650</v>
      </c>
      <c r="I89" s="68">
        <v>132108</v>
      </c>
      <c r="J89" s="68">
        <v>116508</v>
      </c>
      <c r="K89" s="68">
        <v>134546</v>
      </c>
      <c r="L89" s="68">
        <v>123141</v>
      </c>
      <c r="M89" s="68">
        <v>115034</v>
      </c>
      <c r="N89" s="68">
        <v>116898</v>
      </c>
      <c r="O89" s="68">
        <v>101695</v>
      </c>
      <c r="P89" s="68">
        <v>107937</v>
      </c>
      <c r="Q89" s="68">
        <v>108153</v>
      </c>
      <c r="R89" s="68">
        <v>111614</v>
      </c>
      <c r="S89" s="68">
        <v>109292</v>
      </c>
      <c r="T89" s="68">
        <v>112432</v>
      </c>
      <c r="U89" s="68">
        <v>103692</v>
      </c>
      <c r="V89" s="68">
        <v>103487</v>
      </c>
      <c r="W89" s="73">
        <v>100696</v>
      </c>
      <c r="X89" s="73">
        <v>88486</v>
      </c>
      <c r="Y89" s="73">
        <v>88097</v>
      </c>
      <c r="Z89" s="73">
        <v>95894</v>
      </c>
    </row>
    <row r="90" spans="2:26" x14ac:dyDescent="0.35">
      <c r="B90" s="65" t="s">
        <v>194</v>
      </c>
      <c r="C90" s="68">
        <v>560</v>
      </c>
      <c r="D90" s="68">
        <v>59</v>
      </c>
      <c r="E90" s="70">
        <v>0</v>
      </c>
      <c r="F90" s="70">
        <v>0</v>
      </c>
      <c r="G90" s="70">
        <v>0</v>
      </c>
      <c r="H90" s="70">
        <v>0</v>
      </c>
      <c r="I90" s="70">
        <v>0</v>
      </c>
      <c r="J90" s="70">
        <v>0</v>
      </c>
      <c r="K90" s="70">
        <v>0</v>
      </c>
      <c r="L90" s="70">
        <v>0</v>
      </c>
      <c r="M90" s="70">
        <v>0</v>
      </c>
      <c r="N90" s="70">
        <v>0</v>
      </c>
      <c r="O90" s="70">
        <v>0</v>
      </c>
      <c r="P90" s="70">
        <v>0</v>
      </c>
      <c r="Q90" s="70">
        <v>0</v>
      </c>
      <c r="R90" s="70">
        <v>0</v>
      </c>
      <c r="S90" s="70">
        <v>0</v>
      </c>
      <c r="T90" s="70">
        <v>0</v>
      </c>
      <c r="U90" s="70">
        <v>0</v>
      </c>
      <c r="V90" s="70">
        <v>0</v>
      </c>
      <c r="W90" s="70">
        <v>0</v>
      </c>
      <c r="X90" s="70">
        <v>0</v>
      </c>
      <c r="Y90" s="70" t="s">
        <v>387</v>
      </c>
      <c r="Z90" s="70"/>
    </row>
    <row r="91" spans="2:26" x14ac:dyDescent="0.35">
      <c r="B91" s="65" t="s">
        <v>195</v>
      </c>
      <c r="C91" s="68">
        <v>40</v>
      </c>
      <c r="D91" s="68">
        <v>453</v>
      </c>
      <c r="E91" s="70">
        <v>0</v>
      </c>
      <c r="F91" s="70">
        <v>0</v>
      </c>
      <c r="G91" s="70">
        <v>0</v>
      </c>
      <c r="H91" s="70">
        <v>0</v>
      </c>
      <c r="I91" s="70">
        <v>0</v>
      </c>
      <c r="J91" s="70">
        <v>0</v>
      </c>
      <c r="K91" s="70">
        <v>0</v>
      </c>
      <c r="L91" s="70">
        <v>0</v>
      </c>
      <c r="M91" s="70">
        <v>0</v>
      </c>
      <c r="N91" s="70">
        <v>0</v>
      </c>
      <c r="O91" s="70">
        <v>0</v>
      </c>
      <c r="P91" s="70">
        <v>0</v>
      </c>
      <c r="Q91" s="70">
        <v>0</v>
      </c>
      <c r="R91" s="70">
        <v>0</v>
      </c>
      <c r="S91" s="70">
        <v>0</v>
      </c>
      <c r="T91" s="70">
        <v>0</v>
      </c>
      <c r="U91" s="70">
        <v>0</v>
      </c>
      <c r="V91" s="70">
        <v>0</v>
      </c>
      <c r="W91" s="70">
        <v>0</v>
      </c>
      <c r="X91" s="70">
        <v>0</v>
      </c>
      <c r="Y91" s="70" t="s">
        <v>387</v>
      </c>
      <c r="Z91" s="70"/>
    </row>
    <row r="92" spans="2:26" x14ac:dyDescent="0.35">
      <c r="B92" s="65" t="s">
        <v>196</v>
      </c>
      <c r="C92" s="68">
        <v>11120</v>
      </c>
      <c r="D92" s="68">
        <v>36874</v>
      </c>
      <c r="E92" s="68">
        <v>110454</v>
      </c>
      <c r="F92" s="68">
        <v>104614</v>
      </c>
      <c r="G92" s="68">
        <v>127653</v>
      </c>
      <c r="H92" s="68">
        <v>115683</v>
      </c>
      <c r="I92" s="68">
        <v>142892</v>
      </c>
      <c r="J92" s="68">
        <v>148595</v>
      </c>
      <c r="K92" s="68">
        <v>176452</v>
      </c>
      <c r="L92" s="68">
        <v>168758</v>
      </c>
      <c r="M92" s="68">
        <v>181030</v>
      </c>
      <c r="N92" s="68">
        <v>190024</v>
      </c>
      <c r="O92" s="68">
        <v>194754</v>
      </c>
      <c r="P92" s="68">
        <v>203996</v>
      </c>
      <c r="Q92" s="68">
        <v>230345</v>
      </c>
      <c r="R92" s="68">
        <v>223046</v>
      </c>
      <c r="S92" s="68">
        <v>239311</v>
      </c>
      <c r="T92" s="68">
        <v>253776</v>
      </c>
      <c r="U92" s="68">
        <v>261928</v>
      </c>
      <c r="V92" s="68">
        <v>265708</v>
      </c>
      <c r="W92" s="73">
        <v>290693</v>
      </c>
      <c r="X92" s="73">
        <v>305135</v>
      </c>
      <c r="Y92" s="73">
        <v>301260</v>
      </c>
      <c r="Z92" s="73">
        <v>302636</v>
      </c>
    </row>
    <row r="93" spans="2:26" x14ac:dyDescent="0.35">
      <c r="B93" s="65" t="s">
        <v>197</v>
      </c>
      <c r="C93" s="70">
        <v>0</v>
      </c>
      <c r="D93" s="68">
        <v>140</v>
      </c>
      <c r="E93" s="70">
        <v>0</v>
      </c>
      <c r="F93" s="70">
        <v>0</v>
      </c>
      <c r="G93" s="70">
        <v>0</v>
      </c>
      <c r="H93" s="70">
        <v>0</v>
      </c>
      <c r="I93" s="70">
        <v>0</v>
      </c>
      <c r="J93" s="70">
        <v>0</v>
      </c>
      <c r="K93" s="70">
        <v>0</v>
      </c>
      <c r="L93" s="70">
        <v>0</v>
      </c>
      <c r="M93" s="70">
        <v>0</v>
      </c>
      <c r="N93" s="70">
        <v>0</v>
      </c>
      <c r="O93" s="70">
        <v>0</v>
      </c>
      <c r="P93" s="70">
        <v>0</v>
      </c>
      <c r="Q93" s="70">
        <v>0</v>
      </c>
      <c r="R93" s="70">
        <v>0</v>
      </c>
      <c r="S93" s="70">
        <v>0</v>
      </c>
      <c r="T93" s="70">
        <v>0</v>
      </c>
      <c r="U93" s="70">
        <v>0</v>
      </c>
      <c r="V93" s="70">
        <v>0</v>
      </c>
      <c r="W93" s="70">
        <v>0</v>
      </c>
      <c r="X93" s="70">
        <v>0</v>
      </c>
      <c r="Y93" s="70" t="s">
        <v>387</v>
      </c>
      <c r="Z93" s="70"/>
    </row>
    <row r="94" spans="2:26" x14ac:dyDescent="0.35">
      <c r="B94" s="65" t="s">
        <v>198</v>
      </c>
      <c r="C94" s="68">
        <v>560</v>
      </c>
      <c r="D94" s="68">
        <v>116</v>
      </c>
      <c r="E94" s="70">
        <v>0</v>
      </c>
      <c r="F94" s="70">
        <v>0</v>
      </c>
      <c r="G94" s="70">
        <v>0</v>
      </c>
      <c r="H94" s="70">
        <v>0</v>
      </c>
      <c r="I94" s="70">
        <v>0</v>
      </c>
      <c r="J94" s="68">
        <v>1631</v>
      </c>
      <c r="K94" s="68">
        <v>1306</v>
      </c>
      <c r="L94" s="68">
        <v>1388</v>
      </c>
      <c r="M94" s="68">
        <v>1850</v>
      </c>
      <c r="N94" s="68">
        <v>1373</v>
      </c>
      <c r="O94" s="68">
        <v>1904</v>
      </c>
      <c r="P94" s="68">
        <v>2952</v>
      </c>
      <c r="Q94" s="68">
        <v>3233</v>
      </c>
      <c r="R94" s="68">
        <v>4487</v>
      </c>
      <c r="S94" s="68">
        <v>3359</v>
      </c>
      <c r="T94" s="68">
        <v>6515</v>
      </c>
      <c r="U94" s="68">
        <v>8781</v>
      </c>
      <c r="V94" s="68">
        <v>8110</v>
      </c>
      <c r="W94" s="73">
        <v>9126</v>
      </c>
      <c r="X94" s="73">
        <v>9026</v>
      </c>
      <c r="Y94" s="73">
        <v>9813</v>
      </c>
      <c r="Z94" s="73">
        <v>9140</v>
      </c>
    </row>
    <row r="95" spans="2:26" x14ac:dyDescent="0.35">
      <c r="B95" s="65" t="s">
        <v>199</v>
      </c>
      <c r="C95" s="70">
        <v>0</v>
      </c>
      <c r="D95" s="68">
        <v>58</v>
      </c>
      <c r="E95" s="70">
        <v>0</v>
      </c>
      <c r="F95" s="70">
        <v>0</v>
      </c>
      <c r="G95" s="70">
        <v>0</v>
      </c>
      <c r="H95" s="70">
        <v>0</v>
      </c>
      <c r="I95" s="70">
        <v>0</v>
      </c>
      <c r="J95" s="70">
        <v>0</v>
      </c>
      <c r="K95" s="70">
        <v>0</v>
      </c>
      <c r="L95" s="70">
        <v>0</v>
      </c>
      <c r="M95" s="70">
        <v>0</v>
      </c>
      <c r="N95" s="70">
        <v>0</v>
      </c>
      <c r="O95" s="70">
        <v>0</v>
      </c>
      <c r="P95" s="70">
        <v>0</v>
      </c>
      <c r="Q95" s="70">
        <v>0</v>
      </c>
      <c r="R95" s="70">
        <v>0</v>
      </c>
      <c r="S95" s="70">
        <v>0</v>
      </c>
      <c r="T95" s="70">
        <v>0</v>
      </c>
      <c r="U95" s="70">
        <v>0</v>
      </c>
      <c r="V95" s="70">
        <v>0</v>
      </c>
      <c r="W95" s="70">
        <v>0</v>
      </c>
      <c r="X95" s="70">
        <v>0</v>
      </c>
      <c r="Y95" s="70">
        <v>0</v>
      </c>
      <c r="Z95" s="70"/>
    </row>
    <row r="96" spans="2:26" x14ac:dyDescent="0.35">
      <c r="B96" s="65" t="s">
        <v>200</v>
      </c>
      <c r="C96" s="68">
        <v>40</v>
      </c>
      <c r="D96" s="68">
        <v>69</v>
      </c>
      <c r="E96" s="70">
        <v>0</v>
      </c>
      <c r="F96" s="70">
        <v>0</v>
      </c>
      <c r="G96" s="70">
        <v>0</v>
      </c>
      <c r="H96" s="70">
        <v>0</v>
      </c>
      <c r="I96" s="70">
        <v>0</v>
      </c>
      <c r="J96" s="70">
        <v>0</v>
      </c>
      <c r="K96" s="70">
        <v>0</v>
      </c>
      <c r="L96" s="70">
        <v>0</v>
      </c>
      <c r="M96" s="70">
        <v>0</v>
      </c>
      <c r="N96" s="70">
        <v>0</v>
      </c>
      <c r="O96" s="70">
        <v>0</v>
      </c>
      <c r="P96" s="70">
        <v>0</v>
      </c>
      <c r="Q96" s="70">
        <v>0</v>
      </c>
      <c r="R96" s="70">
        <v>0</v>
      </c>
      <c r="S96" s="70">
        <v>0</v>
      </c>
      <c r="T96" s="70">
        <v>0</v>
      </c>
      <c r="U96" s="70">
        <v>0</v>
      </c>
      <c r="V96" s="70">
        <v>0</v>
      </c>
      <c r="W96" s="70">
        <v>0</v>
      </c>
      <c r="X96" s="70">
        <v>0</v>
      </c>
      <c r="Y96" s="70">
        <v>0</v>
      </c>
      <c r="Z96" s="70"/>
    </row>
    <row r="97" spans="2:26" x14ac:dyDescent="0.35">
      <c r="B97" s="65" t="s">
        <v>201</v>
      </c>
      <c r="C97" s="68">
        <v>100</v>
      </c>
      <c r="D97" s="68">
        <v>30</v>
      </c>
      <c r="E97" s="70">
        <v>0</v>
      </c>
      <c r="F97" s="70">
        <v>0</v>
      </c>
      <c r="G97" s="70">
        <v>0</v>
      </c>
      <c r="H97" s="70">
        <v>0</v>
      </c>
      <c r="I97" s="70">
        <v>0</v>
      </c>
      <c r="J97" s="70">
        <v>0</v>
      </c>
      <c r="K97" s="70">
        <v>0</v>
      </c>
      <c r="L97" s="70">
        <v>0</v>
      </c>
      <c r="M97" s="70">
        <v>0</v>
      </c>
      <c r="N97" s="70">
        <v>0</v>
      </c>
      <c r="O97" s="70">
        <v>0</v>
      </c>
      <c r="P97" s="70">
        <v>0</v>
      </c>
      <c r="Q97" s="70">
        <v>0</v>
      </c>
      <c r="R97" s="70">
        <v>0</v>
      </c>
      <c r="S97" s="70">
        <v>0</v>
      </c>
      <c r="T97" s="70">
        <v>0</v>
      </c>
      <c r="U97" s="70">
        <v>0</v>
      </c>
      <c r="V97" s="70">
        <v>0</v>
      </c>
      <c r="W97" s="70">
        <v>0</v>
      </c>
      <c r="X97" s="70">
        <v>0</v>
      </c>
      <c r="Y97" s="70">
        <v>0</v>
      </c>
      <c r="Z97" s="70"/>
    </row>
    <row r="98" spans="2:26" x14ac:dyDescent="0.35">
      <c r="B98" s="65" t="s">
        <v>202</v>
      </c>
      <c r="C98" s="68">
        <v>15400</v>
      </c>
      <c r="D98" s="68">
        <v>47182</v>
      </c>
      <c r="E98" s="68">
        <v>126611</v>
      </c>
      <c r="F98" s="68">
        <v>143777</v>
      </c>
      <c r="G98" s="68">
        <v>148057</v>
      </c>
      <c r="H98" s="68">
        <v>166812</v>
      </c>
      <c r="I98" s="68">
        <v>157822</v>
      </c>
      <c r="J98" s="68">
        <v>159989</v>
      </c>
      <c r="K98" s="68">
        <v>160438</v>
      </c>
      <c r="L98" s="68">
        <v>159882</v>
      </c>
      <c r="M98" s="68">
        <v>173316</v>
      </c>
      <c r="N98" s="68">
        <v>163606</v>
      </c>
      <c r="O98" s="68">
        <v>182928</v>
      </c>
      <c r="P98" s="68">
        <v>181649</v>
      </c>
      <c r="Q98" s="68">
        <v>177221</v>
      </c>
      <c r="R98" s="68">
        <v>186149</v>
      </c>
      <c r="S98" s="68">
        <v>200529</v>
      </c>
      <c r="T98" s="68">
        <v>205739</v>
      </c>
      <c r="U98" s="68">
        <v>200317</v>
      </c>
      <c r="V98" s="68">
        <v>205953</v>
      </c>
      <c r="W98" s="73">
        <v>219160</v>
      </c>
      <c r="X98" s="73">
        <v>195995</v>
      </c>
      <c r="Y98" s="73">
        <v>209791</v>
      </c>
      <c r="Z98" s="73">
        <v>223112</v>
      </c>
    </row>
    <row r="99" spans="2:26" x14ac:dyDescent="0.35">
      <c r="B99" s="65" t="s">
        <v>203</v>
      </c>
      <c r="C99" s="68">
        <v>24080</v>
      </c>
      <c r="D99" s="68">
        <v>58316</v>
      </c>
      <c r="E99" s="68">
        <v>185913</v>
      </c>
      <c r="F99" s="68">
        <v>187146</v>
      </c>
      <c r="G99" s="68">
        <v>209660</v>
      </c>
      <c r="H99" s="68">
        <v>229902</v>
      </c>
      <c r="I99" s="68">
        <v>198101</v>
      </c>
      <c r="J99" s="68">
        <v>227183</v>
      </c>
      <c r="K99" s="68">
        <v>231552</v>
      </c>
      <c r="L99" s="68">
        <v>253913</v>
      </c>
      <c r="M99" s="68">
        <v>264318</v>
      </c>
      <c r="N99" s="68">
        <v>269508</v>
      </c>
      <c r="O99" s="68">
        <v>298750</v>
      </c>
      <c r="P99" s="68">
        <v>309823</v>
      </c>
      <c r="Q99" s="68">
        <v>303675</v>
      </c>
      <c r="R99" s="68">
        <v>331274</v>
      </c>
      <c r="S99" s="68">
        <v>344394</v>
      </c>
      <c r="T99" s="68">
        <v>387024</v>
      </c>
      <c r="U99" s="68">
        <v>387745</v>
      </c>
      <c r="V99" s="68">
        <v>407636</v>
      </c>
      <c r="W99" s="73">
        <v>416773</v>
      </c>
      <c r="X99" s="73">
        <v>442290</v>
      </c>
      <c r="Y99" s="73">
        <v>409310</v>
      </c>
      <c r="Z99" s="73">
        <v>453302</v>
      </c>
    </row>
    <row r="100" spans="2:26" x14ac:dyDescent="0.35">
      <c r="B100" s="65" t="s">
        <v>204</v>
      </c>
      <c r="C100" s="68">
        <v>13080</v>
      </c>
      <c r="D100" s="68">
        <v>26042</v>
      </c>
      <c r="E100" s="68">
        <v>71443</v>
      </c>
      <c r="F100" s="68">
        <v>71201</v>
      </c>
      <c r="G100" s="68">
        <v>70396</v>
      </c>
      <c r="H100" s="68">
        <v>63989</v>
      </c>
      <c r="I100" s="68">
        <v>88665</v>
      </c>
      <c r="J100" s="68">
        <v>88356</v>
      </c>
      <c r="K100" s="68">
        <v>83917</v>
      </c>
      <c r="L100" s="68">
        <v>93775</v>
      </c>
      <c r="M100" s="68">
        <v>102841</v>
      </c>
      <c r="N100" s="68">
        <v>97924</v>
      </c>
      <c r="O100" s="68">
        <v>112551</v>
      </c>
      <c r="P100" s="68">
        <v>113139</v>
      </c>
      <c r="Q100" s="68">
        <v>122909</v>
      </c>
      <c r="R100" s="68">
        <v>117255</v>
      </c>
      <c r="S100" s="68">
        <v>127744</v>
      </c>
      <c r="T100" s="68">
        <v>134124</v>
      </c>
      <c r="U100" s="68">
        <v>146298</v>
      </c>
      <c r="V100" s="68">
        <v>157186</v>
      </c>
      <c r="W100" s="73">
        <v>153805</v>
      </c>
      <c r="X100" s="73">
        <v>167437</v>
      </c>
      <c r="Y100" s="73">
        <v>161590</v>
      </c>
      <c r="Z100" s="73">
        <v>176716</v>
      </c>
    </row>
    <row r="101" spans="2:26" x14ac:dyDescent="0.35">
      <c r="B101" s="65" t="s">
        <v>205</v>
      </c>
      <c r="C101" s="68">
        <v>31000</v>
      </c>
      <c r="D101" s="68">
        <v>80042</v>
      </c>
      <c r="E101" s="68">
        <v>133740</v>
      </c>
      <c r="F101" s="68">
        <v>155325</v>
      </c>
      <c r="G101" s="68">
        <v>152230</v>
      </c>
      <c r="H101" s="68">
        <v>153720</v>
      </c>
      <c r="I101" s="68">
        <v>152140</v>
      </c>
      <c r="J101" s="68">
        <v>158320</v>
      </c>
      <c r="K101" s="68">
        <v>164133</v>
      </c>
      <c r="L101" s="68">
        <v>155542</v>
      </c>
      <c r="M101" s="68">
        <v>168273</v>
      </c>
      <c r="N101" s="68">
        <v>167249</v>
      </c>
      <c r="O101" s="68">
        <v>157804</v>
      </c>
      <c r="P101" s="68">
        <v>177403</v>
      </c>
      <c r="Q101" s="68">
        <v>173665</v>
      </c>
      <c r="R101" s="68">
        <v>177477</v>
      </c>
      <c r="S101" s="68">
        <v>189407</v>
      </c>
      <c r="T101" s="68">
        <v>196197</v>
      </c>
      <c r="U101" s="68">
        <v>175954</v>
      </c>
      <c r="V101" s="68">
        <v>193615</v>
      </c>
      <c r="W101" s="73">
        <v>195684</v>
      </c>
      <c r="X101" s="73">
        <v>197015</v>
      </c>
      <c r="Y101" s="73">
        <v>202419</v>
      </c>
      <c r="Z101" s="73">
        <v>203080</v>
      </c>
    </row>
    <row r="102" spans="2:26" x14ac:dyDescent="0.35">
      <c r="B102" s="65" t="s">
        <v>206</v>
      </c>
      <c r="C102" s="68">
        <v>124220</v>
      </c>
      <c r="D102" s="68">
        <v>90656</v>
      </c>
      <c r="E102" s="68">
        <v>69988</v>
      </c>
      <c r="F102" s="68">
        <v>60471</v>
      </c>
      <c r="G102" s="68">
        <v>62649</v>
      </c>
      <c r="H102" s="68">
        <v>61182</v>
      </c>
      <c r="I102" s="68">
        <v>74429</v>
      </c>
      <c r="J102" s="68">
        <v>62618</v>
      </c>
      <c r="K102" s="68">
        <v>63160</v>
      </c>
      <c r="L102" s="68">
        <v>64336</v>
      </c>
      <c r="M102" s="68">
        <v>60020</v>
      </c>
      <c r="N102" s="68">
        <v>61300</v>
      </c>
      <c r="O102" s="68">
        <v>64053</v>
      </c>
      <c r="P102" s="68">
        <v>54397</v>
      </c>
      <c r="Q102" s="68">
        <v>52620</v>
      </c>
      <c r="R102" s="68">
        <v>51545</v>
      </c>
      <c r="S102" s="68">
        <v>47731</v>
      </c>
      <c r="T102" s="68">
        <v>50012</v>
      </c>
      <c r="U102" s="68">
        <v>49212</v>
      </c>
      <c r="V102" s="68">
        <v>47397</v>
      </c>
      <c r="W102" s="73">
        <v>50345</v>
      </c>
      <c r="X102" s="73">
        <v>48038</v>
      </c>
      <c r="Y102" s="73">
        <v>47548</v>
      </c>
      <c r="Z102" s="73">
        <v>45766</v>
      </c>
    </row>
    <row r="103" spans="2:26" x14ac:dyDescent="0.35">
      <c r="B103" s="65" t="s">
        <v>207</v>
      </c>
      <c r="C103" s="68">
        <v>49220</v>
      </c>
      <c r="D103" s="68">
        <v>156285</v>
      </c>
      <c r="E103" s="68">
        <v>390407</v>
      </c>
      <c r="F103" s="68">
        <v>441036</v>
      </c>
      <c r="G103" s="68">
        <v>481160</v>
      </c>
      <c r="H103" s="68">
        <v>524683</v>
      </c>
      <c r="I103" s="68">
        <v>578757</v>
      </c>
      <c r="J103" s="68">
        <v>600993</v>
      </c>
      <c r="K103" s="68">
        <v>632747</v>
      </c>
      <c r="L103" s="68">
        <v>671528</v>
      </c>
      <c r="M103" s="68">
        <v>712692</v>
      </c>
      <c r="N103" s="68">
        <v>752729</v>
      </c>
      <c r="O103" s="68">
        <v>820739</v>
      </c>
      <c r="P103" s="68">
        <v>863115</v>
      </c>
      <c r="Q103" s="68">
        <v>928873</v>
      </c>
      <c r="R103" s="68">
        <v>967391</v>
      </c>
      <c r="S103" s="68">
        <v>1022637</v>
      </c>
      <c r="T103" s="68">
        <v>1082884</v>
      </c>
      <c r="U103" s="68">
        <v>1114885</v>
      </c>
      <c r="V103" s="68">
        <v>1135221</v>
      </c>
      <c r="W103" s="73">
        <v>1188908</v>
      </c>
      <c r="X103" s="73">
        <v>1253718</v>
      </c>
      <c r="Y103" s="73">
        <v>1209360</v>
      </c>
      <c r="Z103" s="73">
        <v>1308648</v>
      </c>
    </row>
    <row r="104" spans="2:26" x14ac:dyDescent="0.35">
      <c r="B104" s="65" t="s">
        <v>208</v>
      </c>
      <c r="C104" s="70">
        <v>0</v>
      </c>
      <c r="D104" s="68">
        <v>8066</v>
      </c>
      <c r="E104" s="68">
        <v>16649</v>
      </c>
      <c r="F104" s="68">
        <v>25392</v>
      </c>
      <c r="G104" s="68">
        <v>27960</v>
      </c>
      <c r="H104" s="68">
        <v>29801</v>
      </c>
      <c r="I104" s="68">
        <v>29943</v>
      </c>
      <c r="J104" s="68">
        <v>31054</v>
      </c>
      <c r="K104" s="68">
        <v>28609</v>
      </c>
      <c r="L104" s="68">
        <v>30192</v>
      </c>
      <c r="M104" s="68">
        <v>21164</v>
      </c>
      <c r="N104" s="68">
        <v>23128</v>
      </c>
      <c r="O104" s="68">
        <v>24406</v>
      </c>
      <c r="P104" s="68">
        <v>23325</v>
      </c>
      <c r="Q104" s="68">
        <v>21025</v>
      </c>
      <c r="R104" s="68">
        <v>22998</v>
      </c>
      <c r="S104" s="68">
        <v>19918</v>
      </c>
      <c r="T104" s="68">
        <v>20039</v>
      </c>
      <c r="U104" s="68">
        <v>20388</v>
      </c>
      <c r="V104" s="68">
        <v>17700</v>
      </c>
      <c r="W104" s="73">
        <v>15981</v>
      </c>
      <c r="X104" s="73">
        <v>13842</v>
      </c>
      <c r="Y104" s="73">
        <v>15353</v>
      </c>
      <c r="Z104" s="73">
        <v>12226</v>
      </c>
    </row>
    <row r="105" spans="2:26" x14ac:dyDescent="0.35">
      <c r="B105" s="65" t="s">
        <v>209</v>
      </c>
      <c r="C105" s="70">
        <v>0</v>
      </c>
      <c r="D105" s="68">
        <v>122</v>
      </c>
      <c r="E105" s="68">
        <v>34593</v>
      </c>
      <c r="F105" s="70">
        <v>0</v>
      </c>
      <c r="G105" s="70">
        <v>0</v>
      </c>
      <c r="H105" s="70">
        <v>0</v>
      </c>
      <c r="I105" s="70">
        <v>0</v>
      </c>
      <c r="J105" s="70">
        <v>0</v>
      </c>
      <c r="K105" s="70">
        <v>0</v>
      </c>
      <c r="L105" s="70">
        <v>0</v>
      </c>
      <c r="M105" s="70">
        <v>0</v>
      </c>
      <c r="N105" s="70">
        <v>0</v>
      </c>
      <c r="O105" s="70">
        <v>0</v>
      </c>
      <c r="P105" s="70">
        <v>0</v>
      </c>
      <c r="Q105" s="70">
        <v>0</v>
      </c>
      <c r="R105" s="70">
        <v>0</v>
      </c>
      <c r="S105" s="70">
        <v>0</v>
      </c>
      <c r="T105" s="70">
        <v>0</v>
      </c>
      <c r="U105" s="70">
        <v>0</v>
      </c>
      <c r="V105" s="70">
        <v>0</v>
      </c>
      <c r="W105" s="70">
        <v>0</v>
      </c>
      <c r="X105" s="70">
        <v>0</v>
      </c>
      <c r="Y105" s="70" t="s">
        <v>387</v>
      </c>
      <c r="Z105" s="70"/>
    </row>
    <row r="106" spans="2:26" x14ac:dyDescent="0.35">
      <c r="B106" s="65" t="s">
        <v>210</v>
      </c>
      <c r="C106" s="68">
        <v>13180</v>
      </c>
      <c r="D106" s="68">
        <v>18301</v>
      </c>
      <c r="E106" s="68">
        <v>28612</v>
      </c>
      <c r="F106" s="68">
        <v>34510</v>
      </c>
      <c r="G106" s="68">
        <v>28831</v>
      </c>
      <c r="H106" s="68">
        <v>40414</v>
      </c>
      <c r="I106" s="68">
        <v>33976</v>
      </c>
      <c r="J106" s="68">
        <v>35992</v>
      </c>
      <c r="K106" s="68">
        <v>34344</v>
      </c>
      <c r="L106" s="68">
        <v>33901</v>
      </c>
      <c r="M106" s="68">
        <v>36770</v>
      </c>
      <c r="N106" s="68">
        <v>38945</v>
      </c>
      <c r="O106" s="68">
        <v>41567</v>
      </c>
      <c r="P106" s="68">
        <v>42131</v>
      </c>
      <c r="Q106" s="68">
        <v>36639</v>
      </c>
      <c r="R106" s="68">
        <v>43406</v>
      </c>
      <c r="S106" s="68">
        <v>42545</v>
      </c>
      <c r="T106" s="68">
        <v>42225</v>
      </c>
      <c r="U106" s="68">
        <v>44866</v>
      </c>
      <c r="V106" s="68">
        <v>52451</v>
      </c>
      <c r="W106" s="73">
        <v>51362</v>
      </c>
      <c r="X106" s="73">
        <v>56233</v>
      </c>
      <c r="Y106" s="73">
        <v>54171</v>
      </c>
      <c r="Z106" s="73">
        <v>55036</v>
      </c>
    </row>
    <row r="107" spans="2:26" x14ac:dyDescent="0.35">
      <c r="B107" s="65" t="s">
        <v>211</v>
      </c>
      <c r="C107" s="68">
        <v>255320</v>
      </c>
      <c r="D107" s="68">
        <v>200014</v>
      </c>
      <c r="E107" s="68">
        <v>200914</v>
      </c>
      <c r="F107" s="68">
        <v>178653</v>
      </c>
      <c r="G107" s="68">
        <v>195640</v>
      </c>
      <c r="H107" s="68">
        <v>191620</v>
      </c>
      <c r="I107" s="68">
        <v>195047</v>
      </c>
      <c r="J107" s="68">
        <v>184655</v>
      </c>
      <c r="K107" s="68">
        <v>188409</v>
      </c>
      <c r="L107" s="68">
        <v>183616</v>
      </c>
      <c r="M107" s="68">
        <v>179077</v>
      </c>
      <c r="N107" s="68">
        <v>189183</v>
      </c>
      <c r="O107" s="68">
        <v>193933</v>
      </c>
      <c r="P107" s="68">
        <v>197594</v>
      </c>
      <c r="Q107" s="68">
        <v>190743</v>
      </c>
      <c r="R107" s="68">
        <v>194030</v>
      </c>
      <c r="S107" s="68">
        <v>176077</v>
      </c>
      <c r="T107" s="68">
        <v>174019</v>
      </c>
      <c r="U107" s="68">
        <v>180266</v>
      </c>
      <c r="V107" s="68">
        <v>170086</v>
      </c>
      <c r="W107" s="73">
        <v>173213</v>
      </c>
      <c r="X107" s="73">
        <v>174771</v>
      </c>
      <c r="Y107" s="73">
        <v>203068</v>
      </c>
      <c r="Z107" s="73">
        <v>204176</v>
      </c>
    </row>
    <row r="108" spans="2:26" x14ac:dyDescent="0.35">
      <c r="B108" s="65" t="s">
        <v>212</v>
      </c>
      <c r="C108" s="68">
        <v>9140</v>
      </c>
      <c r="D108" s="68">
        <v>24434</v>
      </c>
      <c r="E108" s="68">
        <v>44628</v>
      </c>
      <c r="F108" s="68">
        <v>56705</v>
      </c>
      <c r="G108" s="68">
        <v>48418</v>
      </c>
      <c r="H108" s="68">
        <v>51799</v>
      </c>
      <c r="I108" s="68">
        <v>52679</v>
      </c>
      <c r="J108" s="68">
        <v>51224</v>
      </c>
      <c r="K108" s="68">
        <v>65599</v>
      </c>
      <c r="L108" s="68">
        <v>70660</v>
      </c>
      <c r="M108" s="68">
        <v>61737</v>
      </c>
      <c r="N108" s="68">
        <v>77513</v>
      </c>
      <c r="O108" s="68">
        <v>76026</v>
      </c>
      <c r="P108" s="68">
        <v>77737</v>
      </c>
      <c r="Q108" s="68">
        <v>73225</v>
      </c>
      <c r="R108" s="68">
        <v>85530</v>
      </c>
      <c r="S108" s="68">
        <v>84755</v>
      </c>
      <c r="T108" s="68">
        <v>105115</v>
      </c>
      <c r="U108" s="68">
        <v>120760</v>
      </c>
      <c r="V108" s="68">
        <v>122787</v>
      </c>
      <c r="W108" s="73">
        <v>144495</v>
      </c>
      <c r="X108" s="73">
        <v>150148</v>
      </c>
      <c r="Y108" s="73">
        <v>155433</v>
      </c>
      <c r="Z108" s="73">
        <v>177385</v>
      </c>
    </row>
    <row r="109" spans="2:26" x14ac:dyDescent="0.35">
      <c r="B109" s="65" t="s">
        <v>213</v>
      </c>
      <c r="C109" s="68">
        <v>220</v>
      </c>
      <c r="D109" s="70">
        <v>0</v>
      </c>
      <c r="E109" s="70">
        <v>0</v>
      </c>
      <c r="F109" s="70">
        <v>0</v>
      </c>
      <c r="G109" s="70">
        <v>0</v>
      </c>
      <c r="H109" s="70">
        <v>0</v>
      </c>
      <c r="I109" s="70">
        <v>0</v>
      </c>
      <c r="J109" s="70">
        <v>0</v>
      </c>
      <c r="K109" s="70">
        <v>0</v>
      </c>
      <c r="L109" s="70">
        <v>0</v>
      </c>
      <c r="M109" s="70">
        <v>0</v>
      </c>
      <c r="N109" s="70">
        <v>0</v>
      </c>
      <c r="O109" s="70">
        <v>0</v>
      </c>
      <c r="P109" s="70">
        <v>0</v>
      </c>
      <c r="Q109" s="70">
        <v>0</v>
      </c>
      <c r="R109" s="70">
        <v>0</v>
      </c>
      <c r="S109" s="70">
        <v>0</v>
      </c>
      <c r="T109" s="70">
        <v>0</v>
      </c>
      <c r="U109" s="70">
        <v>0</v>
      </c>
      <c r="V109" s="70">
        <v>0</v>
      </c>
      <c r="W109" s="70">
        <v>0</v>
      </c>
      <c r="X109" s="70">
        <v>0</v>
      </c>
      <c r="Y109" s="70" t="s">
        <v>387</v>
      </c>
      <c r="Z109" s="70"/>
    </row>
    <row r="110" spans="2:26" x14ac:dyDescent="0.35">
      <c r="B110" s="65" t="s">
        <v>214</v>
      </c>
      <c r="C110" s="68">
        <v>17940</v>
      </c>
      <c r="D110" s="68">
        <v>56702</v>
      </c>
      <c r="E110" s="68">
        <v>172566</v>
      </c>
      <c r="F110" s="68">
        <v>172684</v>
      </c>
      <c r="G110" s="68">
        <v>172585</v>
      </c>
      <c r="H110" s="68">
        <v>208860</v>
      </c>
      <c r="I110" s="68">
        <v>214680</v>
      </c>
      <c r="J110" s="68">
        <v>207774</v>
      </c>
      <c r="K110" s="68">
        <v>235372</v>
      </c>
      <c r="L110" s="68">
        <v>232945</v>
      </c>
      <c r="M110" s="68">
        <v>233708</v>
      </c>
      <c r="N110" s="68">
        <v>261590</v>
      </c>
      <c r="O110" s="68">
        <v>264394</v>
      </c>
      <c r="P110" s="68">
        <v>252057</v>
      </c>
      <c r="Q110" s="68">
        <v>276405</v>
      </c>
      <c r="R110" s="68">
        <v>271286</v>
      </c>
      <c r="S110" s="68">
        <v>273290</v>
      </c>
      <c r="T110" s="68">
        <v>284085</v>
      </c>
      <c r="U110" s="68">
        <v>286845</v>
      </c>
      <c r="V110" s="68">
        <v>287442</v>
      </c>
      <c r="W110" s="73">
        <v>285999</v>
      </c>
      <c r="X110" s="73">
        <v>294909</v>
      </c>
      <c r="Y110" s="73">
        <v>277467</v>
      </c>
      <c r="Z110" s="73">
        <v>312872</v>
      </c>
    </row>
    <row r="111" spans="2:26" x14ac:dyDescent="0.35">
      <c r="B111" s="65" t="s">
        <v>215</v>
      </c>
      <c r="C111" s="68">
        <v>161080</v>
      </c>
      <c r="D111" s="68">
        <v>113635</v>
      </c>
      <c r="E111" s="68">
        <v>93051</v>
      </c>
      <c r="F111" s="68">
        <v>85161</v>
      </c>
      <c r="G111" s="68">
        <v>90116</v>
      </c>
      <c r="H111" s="68">
        <v>94497</v>
      </c>
      <c r="I111" s="68">
        <v>91516</v>
      </c>
      <c r="J111" s="68">
        <v>87122</v>
      </c>
      <c r="K111" s="68">
        <v>88561</v>
      </c>
      <c r="L111" s="68">
        <v>91781</v>
      </c>
      <c r="M111" s="68">
        <v>88577</v>
      </c>
      <c r="N111" s="68">
        <v>81683</v>
      </c>
      <c r="O111" s="68">
        <v>80759</v>
      </c>
      <c r="P111" s="68">
        <v>87685</v>
      </c>
      <c r="Q111" s="68">
        <v>83166</v>
      </c>
      <c r="R111" s="68">
        <v>82170</v>
      </c>
      <c r="S111" s="68">
        <v>79108</v>
      </c>
      <c r="T111" s="68">
        <v>77868</v>
      </c>
      <c r="U111" s="68">
        <v>81906</v>
      </c>
      <c r="V111" s="68">
        <v>72270</v>
      </c>
      <c r="W111" s="73">
        <v>84909</v>
      </c>
      <c r="X111" s="73">
        <v>78476</v>
      </c>
      <c r="Y111" s="73">
        <v>77987</v>
      </c>
      <c r="Z111" s="73">
        <v>85854</v>
      </c>
    </row>
    <row r="112" spans="2:26" x14ac:dyDescent="0.35">
      <c r="B112" s="65" t="s">
        <v>216</v>
      </c>
      <c r="C112" s="68">
        <v>2300</v>
      </c>
      <c r="D112" s="68">
        <v>1781</v>
      </c>
      <c r="E112" s="70">
        <v>0</v>
      </c>
      <c r="F112" s="68">
        <v>1645</v>
      </c>
      <c r="G112" s="68">
        <v>762</v>
      </c>
      <c r="H112" s="68">
        <v>1350</v>
      </c>
      <c r="I112" s="68">
        <v>1796</v>
      </c>
      <c r="J112" s="68">
        <v>2466</v>
      </c>
      <c r="K112" s="68">
        <v>1832</v>
      </c>
      <c r="L112" s="68">
        <v>2534</v>
      </c>
      <c r="M112" s="68">
        <v>1663</v>
      </c>
      <c r="N112" s="68">
        <v>1834</v>
      </c>
      <c r="O112" s="68">
        <v>2116</v>
      </c>
      <c r="P112" s="68">
        <v>1617</v>
      </c>
      <c r="Q112" s="68">
        <v>1831</v>
      </c>
      <c r="R112" s="68">
        <v>3249</v>
      </c>
      <c r="S112" s="68">
        <v>1783</v>
      </c>
      <c r="T112" s="68">
        <v>2017</v>
      </c>
      <c r="U112" s="68">
        <v>4120</v>
      </c>
      <c r="V112" s="68">
        <v>2366</v>
      </c>
      <c r="W112" s="73">
        <v>2584</v>
      </c>
      <c r="X112" s="73">
        <v>1950</v>
      </c>
      <c r="Y112" s="73">
        <v>4377</v>
      </c>
      <c r="Z112" s="73">
        <v>2104</v>
      </c>
    </row>
    <row r="113" spans="2:26" x14ac:dyDescent="0.35">
      <c r="B113" s="65" t="s">
        <v>217</v>
      </c>
      <c r="C113" s="68">
        <v>34900</v>
      </c>
      <c r="D113" s="68">
        <v>42635</v>
      </c>
      <c r="E113" s="68">
        <v>65931</v>
      </c>
      <c r="F113" s="68">
        <v>60932</v>
      </c>
      <c r="G113" s="68">
        <v>56404</v>
      </c>
      <c r="H113" s="68">
        <v>66030</v>
      </c>
      <c r="I113" s="68">
        <v>67929</v>
      </c>
      <c r="J113" s="68">
        <v>76684</v>
      </c>
      <c r="K113" s="68">
        <v>91283</v>
      </c>
      <c r="L113" s="68">
        <v>79107</v>
      </c>
      <c r="M113" s="68">
        <v>87417</v>
      </c>
      <c r="N113" s="68">
        <v>91403</v>
      </c>
      <c r="O113" s="68">
        <v>80487</v>
      </c>
      <c r="P113" s="68">
        <v>86140</v>
      </c>
      <c r="Q113" s="68">
        <v>88905</v>
      </c>
      <c r="R113" s="68">
        <v>78874</v>
      </c>
      <c r="S113" s="68">
        <v>83702</v>
      </c>
      <c r="T113" s="68">
        <v>91196</v>
      </c>
      <c r="U113" s="68">
        <v>93601</v>
      </c>
      <c r="V113" s="68">
        <v>93684</v>
      </c>
      <c r="W113" s="73">
        <v>89688</v>
      </c>
      <c r="X113" s="73">
        <v>90420</v>
      </c>
      <c r="Y113" s="73">
        <v>86100</v>
      </c>
      <c r="Z113" s="73">
        <v>90136</v>
      </c>
    </row>
    <row r="114" spans="2:26" x14ac:dyDescent="0.35">
      <c r="B114" s="65" t="s">
        <v>218</v>
      </c>
      <c r="C114" s="68">
        <v>639320</v>
      </c>
      <c r="D114" s="68">
        <v>434527</v>
      </c>
      <c r="E114" s="68">
        <v>355890</v>
      </c>
      <c r="F114" s="68">
        <v>350577</v>
      </c>
      <c r="G114" s="68">
        <v>309506</v>
      </c>
      <c r="H114" s="68">
        <v>304173</v>
      </c>
      <c r="I114" s="68">
        <v>322197</v>
      </c>
      <c r="J114" s="68">
        <v>295949</v>
      </c>
      <c r="K114" s="68">
        <v>303487</v>
      </c>
      <c r="L114" s="68">
        <v>315083</v>
      </c>
      <c r="M114" s="68">
        <v>286559</v>
      </c>
      <c r="N114" s="68">
        <v>275857</v>
      </c>
      <c r="O114" s="68">
        <v>266576</v>
      </c>
      <c r="P114" s="68">
        <v>269215</v>
      </c>
      <c r="Q114" s="68">
        <v>253998</v>
      </c>
      <c r="R114" s="68">
        <v>254127</v>
      </c>
      <c r="S114" s="68">
        <v>249448</v>
      </c>
      <c r="T114" s="68">
        <v>252578</v>
      </c>
      <c r="U114" s="68">
        <v>244070</v>
      </c>
      <c r="V114" s="68">
        <v>234825</v>
      </c>
      <c r="W114" s="73">
        <v>234418</v>
      </c>
      <c r="X114" s="73">
        <v>230116</v>
      </c>
      <c r="Y114" s="73">
        <v>226778</v>
      </c>
      <c r="Z114" s="73">
        <v>220179</v>
      </c>
    </row>
    <row r="115" spans="2:26" x14ac:dyDescent="0.35">
      <c r="B115" s="65" t="s">
        <v>219</v>
      </c>
      <c r="C115" s="68">
        <v>260</v>
      </c>
      <c r="D115" s="68">
        <v>39</v>
      </c>
      <c r="E115" s="70">
        <v>0</v>
      </c>
      <c r="F115" s="70">
        <v>0</v>
      </c>
      <c r="G115" s="70">
        <v>0</v>
      </c>
      <c r="H115" s="70">
        <v>0</v>
      </c>
      <c r="I115" s="70">
        <v>0</v>
      </c>
      <c r="J115" s="70">
        <v>0</v>
      </c>
      <c r="K115" s="70">
        <v>0</v>
      </c>
      <c r="L115" s="70">
        <v>0</v>
      </c>
      <c r="M115" s="70">
        <v>0</v>
      </c>
      <c r="N115" s="70">
        <v>0</v>
      </c>
      <c r="O115" s="70">
        <v>0</v>
      </c>
      <c r="P115" s="70">
        <v>0</v>
      </c>
      <c r="Q115" s="70">
        <v>0</v>
      </c>
      <c r="R115" s="70">
        <v>0</v>
      </c>
      <c r="S115" s="70">
        <v>0</v>
      </c>
      <c r="T115" s="70">
        <v>0</v>
      </c>
      <c r="U115" s="70">
        <v>0</v>
      </c>
      <c r="V115" s="68">
        <v>10123</v>
      </c>
      <c r="W115" s="73">
        <v>11222</v>
      </c>
      <c r="X115" s="73">
        <v>12993</v>
      </c>
      <c r="Y115" s="73">
        <v>16454</v>
      </c>
      <c r="Z115" s="73">
        <v>16777</v>
      </c>
    </row>
    <row r="116" spans="2:26" x14ac:dyDescent="0.35">
      <c r="B116" s="65" t="s">
        <v>220</v>
      </c>
      <c r="C116" s="68">
        <v>72360</v>
      </c>
      <c r="D116" s="68">
        <v>128458</v>
      </c>
      <c r="E116" s="68">
        <v>297098</v>
      </c>
      <c r="F116" s="68">
        <v>273786</v>
      </c>
      <c r="G116" s="68">
        <v>323288</v>
      </c>
      <c r="H116" s="68">
        <v>336751</v>
      </c>
      <c r="I116" s="68">
        <v>350502</v>
      </c>
      <c r="J116" s="68">
        <v>336683</v>
      </c>
      <c r="K116" s="68">
        <v>363544</v>
      </c>
      <c r="L116" s="68">
        <v>359525</v>
      </c>
      <c r="M116" s="68">
        <v>375536</v>
      </c>
      <c r="N116" s="68">
        <v>402225</v>
      </c>
      <c r="O116" s="68">
        <v>399192</v>
      </c>
      <c r="P116" s="68">
        <v>432552</v>
      </c>
      <c r="Q116" s="68">
        <v>411409</v>
      </c>
      <c r="R116" s="68">
        <v>448608</v>
      </c>
      <c r="S116" s="68">
        <v>465177</v>
      </c>
      <c r="T116" s="68">
        <v>459261</v>
      </c>
      <c r="U116" s="68">
        <v>489278</v>
      </c>
      <c r="V116" s="68">
        <v>503350</v>
      </c>
      <c r="W116" s="73">
        <v>512891</v>
      </c>
      <c r="X116" s="73">
        <v>535636</v>
      </c>
      <c r="Y116" s="73">
        <v>525580</v>
      </c>
      <c r="Z116" s="73">
        <v>563695</v>
      </c>
    </row>
    <row r="117" spans="2:26" x14ac:dyDescent="0.35">
      <c r="B117" s="65" t="s">
        <v>221</v>
      </c>
      <c r="C117" s="68">
        <v>95560</v>
      </c>
      <c r="D117" s="68">
        <v>82570</v>
      </c>
      <c r="E117" s="68">
        <v>102702</v>
      </c>
      <c r="F117" s="68">
        <v>108464</v>
      </c>
      <c r="G117" s="68">
        <v>114277</v>
      </c>
      <c r="H117" s="68">
        <v>108478</v>
      </c>
      <c r="I117" s="68">
        <v>103898</v>
      </c>
      <c r="J117" s="68">
        <v>104784</v>
      </c>
      <c r="K117" s="68">
        <v>103970</v>
      </c>
      <c r="L117" s="68">
        <v>112097</v>
      </c>
      <c r="M117" s="68">
        <v>104558</v>
      </c>
      <c r="N117" s="68">
        <v>105718</v>
      </c>
      <c r="O117" s="68">
        <v>104105</v>
      </c>
      <c r="P117" s="68">
        <v>101815</v>
      </c>
      <c r="Q117" s="68">
        <v>109852</v>
      </c>
      <c r="R117" s="68">
        <v>114655</v>
      </c>
      <c r="S117" s="68">
        <v>118571</v>
      </c>
      <c r="T117" s="68">
        <v>118973</v>
      </c>
      <c r="U117" s="68">
        <v>126484</v>
      </c>
      <c r="V117" s="68">
        <v>118551</v>
      </c>
      <c r="W117" s="73">
        <v>125482</v>
      </c>
      <c r="X117" s="73">
        <v>115417</v>
      </c>
      <c r="Y117" s="73">
        <v>115699</v>
      </c>
      <c r="Z117" s="73">
        <v>121027</v>
      </c>
    </row>
    <row r="118" spans="2:26" x14ac:dyDescent="0.35">
      <c r="B118" s="65" t="s">
        <v>222</v>
      </c>
      <c r="C118" s="68">
        <v>8120</v>
      </c>
      <c r="D118" s="68">
        <v>16470</v>
      </c>
      <c r="E118" s="68">
        <v>28376</v>
      </c>
      <c r="F118" s="68">
        <v>38890</v>
      </c>
      <c r="G118" s="68">
        <v>30129</v>
      </c>
      <c r="H118" s="68">
        <v>25479</v>
      </c>
      <c r="I118" s="68">
        <v>43396</v>
      </c>
      <c r="J118" s="68">
        <v>37268</v>
      </c>
      <c r="K118" s="68">
        <v>38039</v>
      </c>
      <c r="L118" s="68">
        <v>48409</v>
      </c>
      <c r="M118" s="68">
        <v>44519</v>
      </c>
      <c r="N118" s="68">
        <v>37696</v>
      </c>
      <c r="O118" s="68">
        <v>37351</v>
      </c>
      <c r="P118" s="68">
        <v>45056</v>
      </c>
      <c r="Q118" s="68">
        <v>38367</v>
      </c>
      <c r="R118" s="68">
        <v>49729</v>
      </c>
      <c r="S118" s="68">
        <v>46683</v>
      </c>
      <c r="T118" s="68">
        <v>49462</v>
      </c>
      <c r="U118" s="68">
        <v>53042</v>
      </c>
      <c r="V118" s="68">
        <v>48927</v>
      </c>
      <c r="W118" s="73">
        <v>52945</v>
      </c>
      <c r="X118" s="73">
        <v>50827</v>
      </c>
      <c r="Y118" s="73">
        <v>49101</v>
      </c>
      <c r="Z118" s="73">
        <v>65527</v>
      </c>
    </row>
    <row r="119" spans="2:26" x14ac:dyDescent="0.35">
      <c r="B119" s="65" t="s">
        <v>223</v>
      </c>
      <c r="C119" s="70">
        <v>0</v>
      </c>
      <c r="D119" s="70">
        <v>0</v>
      </c>
      <c r="E119" s="70">
        <v>0</v>
      </c>
      <c r="F119" s="70">
        <v>0</v>
      </c>
      <c r="G119" s="70">
        <v>0</v>
      </c>
      <c r="H119" s="70">
        <v>0</v>
      </c>
      <c r="I119" s="70">
        <v>0</v>
      </c>
      <c r="J119" s="68">
        <v>6224</v>
      </c>
      <c r="K119" s="68">
        <v>6519</v>
      </c>
      <c r="L119" s="68">
        <v>9646</v>
      </c>
      <c r="M119" s="68">
        <v>12913</v>
      </c>
      <c r="N119" s="68">
        <v>12939</v>
      </c>
      <c r="O119" s="68">
        <v>16471</v>
      </c>
      <c r="P119" s="68">
        <v>13969</v>
      </c>
      <c r="Q119" s="68">
        <v>12878</v>
      </c>
      <c r="R119" s="68">
        <v>15857</v>
      </c>
      <c r="S119" s="68">
        <v>14514</v>
      </c>
      <c r="T119" s="68">
        <v>19447</v>
      </c>
      <c r="U119" s="68">
        <v>23446</v>
      </c>
      <c r="V119" s="68">
        <v>15304</v>
      </c>
      <c r="W119" s="73">
        <v>16646</v>
      </c>
      <c r="X119" s="73">
        <v>19636</v>
      </c>
      <c r="Y119" s="73">
        <v>19636</v>
      </c>
      <c r="Z119" s="73">
        <v>21871</v>
      </c>
    </row>
    <row r="120" spans="2:26" x14ac:dyDescent="0.35">
      <c r="B120" s="65" t="s">
        <v>224</v>
      </c>
      <c r="C120" s="68">
        <v>1420</v>
      </c>
      <c r="D120" s="68">
        <v>3600</v>
      </c>
      <c r="E120" s="68">
        <v>11260</v>
      </c>
      <c r="F120" s="68">
        <v>9090</v>
      </c>
      <c r="G120" s="68">
        <v>6917</v>
      </c>
      <c r="H120" s="68">
        <v>12759</v>
      </c>
      <c r="I120" s="68">
        <v>21276</v>
      </c>
      <c r="J120" s="68">
        <v>16177</v>
      </c>
      <c r="K120" s="68">
        <v>24272</v>
      </c>
      <c r="L120" s="68">
        <v>21279</v>
      </c>
      <c r="M120" s="68">
        <v>25018</v>
      </c>
      <c r="N120" s="68">
        <v>27101</v>
      </c>
      <c r="O120" s="68">
        <v>24759</v>
      </c>
      <c r="P120" s="68">
        <v>34403</v>
      </c>
      <c r="Q120" s="68">
        <v>36861</v>
      </c>
      <c r="R120" s="68">
        <v>50438</v>
      </c>
      <c r="S120" s="68">
        <v>58304</v>
      </c>
      <c r="T120" s="68">
        <v>62909</v>
      </c>
      <c r="U120" s="68">
        <v>63977</v>
      </c>
      <c r="V120" s="68">
        <v>77006</v>
      </c>
      <c r="W120" s="73">
        <v>80884</v>
      </c>
      <c r="X120" s="73">
        <v>85489</v>
      </c>
      <c r="Y120" s="73">
        <v>89579</v>
      </c>
      <c r="Z120" s="73">
        <v>83232</v>
      </c>
    </row>
    <row r="121" spans="2:26" x14ac:dyDescent="0.35">
      <c r="B121" s="65" t="s">
        <v>363</v>
      </c>
      <c r="C121" s="68">
        <v>80</v>
      </c>
      <c r="D121" s="70">
        <v>0</v>
      </c>
      <c r="E121" s="70">
        <v>0</v>
      </c>
      <c r="F121" s="70">
        <v>0</v>
      </c>
      <c r="G121" s="70">
        <v>0</v>
      </c>
      <c r="H121" s="70">
        <v>0</v>
      </c>
      <c r="I121" s="70">
        <v>0</v>
      </c>
      <c r="J121" s="70">
        <v>0</v>
      </c>
      <c r="K121" s="70">
        <v>0</v>
      </c>
      <c r="L121" s="70">
        <v>0</v>
      </c>
      <c r="M121" s="70">
        <v>0</v>
      </c>
      <c r="N121" s="70">
        <v>0</v>
      </c>
      <c r="O121" s="70">
        <v>0</v>
      </c>
      <c r="P121" s="70">
        <v>0</v>
      </c>
      <c r="Q121" s="70">
        <v>0</v>
      </c>
      <c r="R121" s="70">
        <v>0</v>
      </c>
      <c r="S121" s="70">
        <v>0</v>
      </c>
      <c r="T121" s="70">
        <v>0</v>
      </c>
      <c r="U121" s="70">
        <v>0</v>
      </c>
      <c r="V121" s="68">
        <v>4001</v>
      </c>
      <c r="W121" s="73">
        <v>5885</v>
      </c>
      <c r="X121" s="73">
        <v>8207</v>
      </c>
      <c r="Y121" s="73">
        <v>4755</v>
      </c>
      <c r="Z121" s="73">
        <v>7957</v>
      </c>
    </row>
    <row r="122" spans="2:26" x14ac:dyDescent="0.35">
      <c r="B122" s="65" t="s">
        <v>225</v>
      </c>
      <c r="C122" s="68">
        <v>80</v>
      </c>
      <c r="D122" s="68">
        <v>376</v>
      </c>
      <c r="E122" s="70">
        <v>0</v>
      </c>
      <c r="F122" s="70">
        <v>0</v>
      </c>
      <c r="G122" s="70">
        <v>0</v>
      </c>
      <c r="H122" s="70">
        <v>0</v>
      </c>
      <c r="I122" s="70">
        <v>0</v>
      </c>
      <c r="J122" s="70">
        <v>0</v>
      </c>
      <c r="K122" s="70">
        <v>0</v>
      </c>
      <c r="L122" s="70">
        <v>0</v>
      </c>
      <c r="M122" s="70">
        <v>0</v>
      </c>
      <c r="N122" s="70">
        <v>0</v>
      </c>
      <c r="O122" s="70">
        <v>0</v>
      </c>
      <c r="P122" s="70">
        <v>0</v>
      </c>
      <c r="Q122" s="70">
        <v>0</v>
      </c>
      <c r="R122" s="70">
        <v>0</v>
      </c>
      <c r="S122" s="70">
        <v>0</v>
      </c>
      <c r="T122" s="70">
        <v>0</v>
      </c>
      <c r="U122" s="70">
        <v>0</v>
      </c>
      <c r="V122" s="70">
        <v>0</v>
      </c>
      <c r="W122" s="70">
        <v>0</v>
      </c>
      <c r="X122" s="70">
        <v>0</v>
      </c>
      <c r="Y122" s="70" t="s">
        <v>387</v>
      </c>
      <c r="Z122" s="70"/>
    </row>
    <row r="123" spans="2:26" x14ac:dyDescent="0.35">
      <c r="B123" s="65" t="s">
        <v>226</v>
      </c>
      <c r="C123" s="70">
        <v>0</v>
      </c>
      <c r="D123" s="70">
        <v>0</v>
      </c>
      <c r="E123" s="68">
        <v>1426</v>
      </c>
      <c r="F123" s="70">
        <v>0</v>
      </c>
      <c r="G123" s="70">
        <v>0</v>
      </c>
      <c r="H123" s="70">
        <v>0</v>
      </c>
      <c r="I123" s="70">
        <v>0</v>
      </c>
      <c r="J123" s="70">
        <v>0</v>
      </c>
      <c r="K123" s="70">
        <v>0</v>
      </c>
      <c r="L123" s="70">
        <v>0</v>
      </c>
      <c r="M123" s="70">
        <v>0</v>
      </c>
      <c r="N123" s="70">
        <v>0</v>
      </c>
      <c r="O123" s="70">
        <v>0</v>
      </c>
      <c r="P123" s="70">
        <v>0</v>
      </c>
      <c r="Q123" s="70">
        <v>0</v>
      </c>
      <c r="R123" s="70">
        <v>0</v>
      </c>
      <c r="S123" s="70">
        <v>0</v>
      </c>
      <c r="T123" s="70">
        <v>0</v>
      </c>
      <c r="U123" s="70">
        <v>0</v>
      </c>
      <c r="V123" s="68">
        <v>6592</v>
      </c>
      <c r="W123" s="73">
        <v>7124</v>
      </c>
      <c r="X123" s="73">
        <v>7130</v>
      </c>
      <c r="Y123" s="73">
        <v>7104</v>
      </c>
      <c r="Z123" s="73">
        <v>13187</v>
      </c>
    </row>
    <row r="124" spans="2:26" x14ac:dyDescent="0.35">
      <c r="B124" s="65" t="s">
        <v>227</v>
      </c>
      <c r="C124" s="68">
        <v>580</v>
      </c>
      <c r="D124" s="68">
        <v>1975</v>
      </c>
      <c r="E124" s="68">
        <v>7397</v>
      </c>
      <c r="F124" s="68">
        <v>8240</v>
      </c>
      <c r="G124" s="68">
        <v>8035</v>
      </c>
      <c r="H124" s="68">
        <v>9627</v>
      </c>
      <c r="I124" s="68">
        <v>8521</v>
      </c>
      <c r="J124" s="68">
        <v>10691</v>
      </c>
      <c r="K124" s="68">
        <v>10556</v>
      </c>
      <c r="L124" s="68">
        <v>12312</v>
      </c>
      <c r="M124" s="68">
        <v>12252</v>
      </c>
      <c r="N124" s="68">
        <v>12748</v>
      </c>
      <c r="O124" s="68">
        <v>14366</v>
      </c>
      <c r="P124" s="68">
        <v>12972</v>
      </c>
      <c r="Q124" s="68">
        <v>14925</v>
      </c>
      <c r="R124" s="68">
        <v>13439</v>
      </c>
      <c r="S124" s="68">
        <v>14693</v>
      </c>
      <c r="T124" s="68">
        <v>16815</v>
      </c>
      <c r="U124" s="68">
        <v>17740</v>
      </c>
      <c r="V124" s="68">
        <v>14960</v>
      </c>
      <c r="W124" s="73">
        <v>17033</v>
      </c>
      <c r="X124" s="73">
        <v>16242</v>
      </c>
      <c r="Y124" s="73">
        <v>17934</v>
      </c>
      <c r="Z124" s="73">
        <v>21660</v>
      </c>
    </row>
    <row r="125" spans="2:26" x14ac:dyDescent="0.35">
      <c r="B125" s="65" t="s">
        <v>228</v>
      </c>
      <c r="C125" s="68">
        <v>3400</v>
      </c>
      <c r="D125" s="68">
        <v>29677</v>
      </c>
      <c r="E125" s="68">
        <v>94430</v>
      </c>
      <c r="F125" s="68">
        <v>101669</v>
      </c>
      <c r="G125" s="68">
        <v>108368</v>
      </c>
      <c r="H125" s="68">
        <v>122746</v>
      </c>
      <c r="I125" s="68">
        <v>119097</v>
      </c>
      <c r="J125" s="68">
        <v>120373</v>
      </c>
      <c r="K125" s="68">
        <v>116802</v>
      </c>
      <c r="L125" s="68">
        <v>113185</v>
      </c>
      <c r="M125" s="68">
        <v>126960</v>
      </c>
      <c r="N125" s="68">
        <v>134746</v>
      </c>
      <c r="O125" s="68">
        <v>133980</v>
      </c>
      <c r="P125" s="68">
        <v>126589</v>
      </c>
      <c r="Q125" s="68">
        <v>137329</v>
      </c>
      <c r="R125" s="68">
        <v>142064</v>
      </c>
      <c r="S125" s="68">
        <v>147895</v>
      </c>
      <c r="T125" s="68">
        <v>144837</v>
      </c>
      <c r="U125" s="68">
        <v>145208</v>
      </c>
      <c r="V125" s="68">
        <v>137338</v>
      </c>
      <c r="W125" s="73">
        <v>146331</v>
      </c>
      <c r="X125" s="73">
        <v>138690</v>
      </c>
      <c r="Y125" s="73">
        <v>147750</v>
      </c>
      <c r="Z125" s="73">
        <v>146023</v>
      </c>
    </row>
    <row r="126" spans="2:26" x14ac:dyDescent="0.35">
      <c r="B126" s="65" t="s">
        <v>229</v>
      </c>
      <c r="C126" s="68">
        <v>20</v>
      </c>
      <c r="D126" s="70">
        <v>0</v>
      </c>
      <c r="E126" s="70">
        <v>0</v>
      </c>
      <c r="F126" s="70">
        <v>0</v>
      </c>
      <c r="G126" s="70">
        <v>0</v>
      </c>
      <c r="H126" s="70">
        <v>0</v>
      </c>
      <c r="I126" s="70">
        <v>0</v>
      </c>
      <c r="J126" s="70">
        <v>0</v>
      </c>
      <c r="K126" s="70">
        <v>0</v>
      </c>
      <c r="L126" s="70">
        <v>0</v>
      </c>
      <c r="M126" s="70">
        <v>0</v>
      </c>
      <c r="N126" s="70">
        <v>0</v>
      </c>
      <c r="O126" s="70">
        <v>0</v>
      </c>
      <c r="P126" s="70">
        <v>0</v>
      </c>
      <c r="Q126" s="70">
        <v>0</v>
      </c>
      <c r="R126" s="70">
        <v>0</v>
      </c>
      <c r="S126" s="70">
        <v>0</v>
      </c>
      <c r="T126" s="70">
        <v>0</v>
      </c>
      <c r="U126" s="70">
        <v>0</v>
      </c>
      <c r="V126" s="70">
        <v>0</v>
      </c>
      <c r="W126" s="70">
        <v>0</v>
      </c>
      <c r="X126" s="70">
        <v>0</v>
      </c>
      <c r="Y126" s="70" t="s">
        <v>387</v>
      </c>
      <c r="Z126" s="70"/>
    </row>
    <row r="127" spans="2:26" x14ac:dyDescent="0.35">
      <c r="B127" s="65" t="s">
        <v>230</v>
      </c>
      <c r="C127" s="68">
        <v>27660</v>
      </c>
      <c r="D127" s="68">
        <v>22439</v>
      </c>
      <c r="E127" s="68">
        <v>20439</v>
      </c>
      <c r="F127" s="68">
        <v>19031</v>
      </c>
      <c r="G127" s="68">
        <v>24407</v>
      </c>
      <c r="H127" s="68">
        <v>16123</v>
      </c>
      <c r="I127" s="68">
        <v>19392</v>
      </c>
      <c r="J127" s="68">
        <v>15751</v>
      </c>
      <c r="K127" s="68">
        <v>18337</v>
      </c>
      <c r="L127" s="68">
        <v>17587</v>
      </c>
      <c r="M127" s="68">
        <v>19222</v>
      </c>
      <c r="N127" s="68">
        <v>18358</v>
      </c>
      <c r="O127" s="68">
        <v>18037</v>
      </c>
      <c r="P127" s="68">
        <v>15788</v>
      </c>
      <c r="Q127" s="68">
        <v>17782</v>
      </c>
      <c r="R127" s="68">
        <v>19253</v>
      </c>
      <c r="S127" s="68">
        <v>16109</v>
      </c>
      <c r="T127" s="68">
        <v>14308</v>
      </c>
      <c r="U127" s="68">
        <v>18955</v>
      </c>
      <c r="V127" s="68">
        <v>19033</v>
      </c>
      <c r="W127" s="73">
        <v>17751</v>
      </c>
      <c r="X127" s="73">
        <v>18835</v>
      </c>
      <c r="Y127" s="73">
        <v>16373</v>
      </c>
      <c r="Z127" s="73">
        <v>17487</v>
      </c>
    </row>
    <row r="128" spans="2:26" x14ac:dyDescent="0.35">
      <c r="B128" s="65" t="s">
        <v>231</v>
      </c>
      <c r="C128" s="68">
        <v>21200</v>
      </c>
      <c r="D128" s="68">
        <v>45281</v>
      </c>
      <c r="E128" s="68">
        <v>72336</v>
      </c>
      <c r="F128" s="68">
        <v>73142</v>
      </c>
      <c r="G128" s="68">
        <v>77632</v>
      </c>
      <c r="H128" s="68">
        <v>80446</v>
      </c>
      <c r="I128" s="68">
        <v>77070</v>
      </c>
      <c r="J128" s="68">
        <v>79288</v>
      </c>
      <c r="K128" s="68">
        <v>85437</v>
      </c>
      <c r="L128" s="68">
        <v>91456</v>
      </c>
      <c r="M128" s="68">
        <v>93359</v>
      </c>
      <c r="N128" s="68">
        <v>89019</v>
      </c>
      <c r="O128" s="68">
        <v>89090</v>
      </c>
      <c r="P128" s="68">
        <v>89808</v>
      </c>
      <c r="Q128" s="68">
        <v>88602</v>
      </c>
      <c r="R128" s="68">
        <v>97265</v>
      </c>
      <c r="S128" s="68">
        <v>94820</v>
      </c>
      <c r="T128" s="68">
        <v>92464</v>
      </c>
      <c r="U128" s="68">
        <v>104842</v>
      </c>
      <c r="V128" s="68">
        <v>98942</v>
      </c>
      <c r="W128" s="73">
        <v>100133</v>
      </c>
      <c r="X128" s="73">
        <v>89577</v>
      </c>
      <c r="Y128" s="73">
        <v>92490</v>
      </c>
      <c r="Z128" s="73">
        <v>111942</v>
      </c>
    </row>
    <row r="129" spans="2:27" x14ac:dyDescent="0.35">
      <c r="B129" s="65" t="s">
        <v>232</v>
      </c>
      <c r="C129" s="68">
        <v>620</v>
      </c>
      <c r="D129" s="68">
        <v>2337</v>
      </c>
      <c r="E129" s="68">
        <v>10863</v>
      </c>
      <c r="F129" s="68">
        <v>8138</v>
      </c>
      <c r="G129" s="68">
        <v>12750</v>
      </c>
      <c r="H129" s="68">
        <v>14146</v>
      </c>
      <c r="I129" s="68">
        <v>16603</v>
      </c>
      <c r="J129" s="68">
        <v>11678</v>
      </c>
      <c r="K129" s="68">
        <v>18617</v>
      </c>
      <c r="L129" s="68">
        <v>20951</v>
      </c>
      <c r="M129" s="68">
        <v>21923</v>
      </c>
      <c r="N129" s="68">
        <v>23372</v>
      </c>
      <c r="O129" s="68">
        <v>22053</v>
      </c>
      <c r="P129" s="68">
        <v>30739</v>
      </c>
      <c r="Q129" s="68">
        <v>33391</v>
      </c>
      <c r="R129" s="68">
        <v>33434</v>
      </c>
      <c r="S129" s="68">
        <v>41538</v>
      </c>
      <c r="T129" s="68">
        <v>40393</v>
      </c>
      <c r="U129" s="68">
        <v>48013</v>
      </c>
      <c r="V129" s="68">
        <v>47882</v>
      </c>
      <c r="W129" s="73">
        <v>48582</v>
      </c>
      <c r="X129" s="73">
        <v>53749</v>
      </c>
      <c r="Y129" s="73">
        <v>65417</v>
      </c>
      <c r="Z129" s="73">
        <v>60142</v>
      </c>
    </row>
    <row r="130" spans="2:27" x14ac:dyDescent="0.35">
      <c r="B130" s="65" t="s">
        <v>233</v>
      </c>
      <c r="C130" s="68">
        <v>1640</v>
      </c>
      <c r="D130" s="68">
        <v>1972</v>
      </c>
      <c r="E130" s="70">
        <v>0</v>
      </c>
      <c r="F130" s="68">
        <v>2501</v>
      </c>
      <c r="G130" s="68">
        <v>4194</v>
      </c>
      <c r="H130" s="68">
        <v>3262</v>
      </c>
      <c r="I130" s="68">
        <v>4008</v>
      </c>
      <c r="J130" s="70">
        <v>0</v>
      </c>
      <c r="K130" s="70">
        <v>0</v>
      </c>
      <c r="L130" s="70">
        <v>0</v>
      </c>
      <c r="M130" s="70">
        <v>0</v>
      </c>
      <c r="N130" s="70">
        <v>0</v>
      </c>
      <c r="O130" s="70">
        <v>0</v>
      </c>
      <c r="P130" s="70">
        <v>0</v>
      </c>
      <c r="Q130" s="68">
        <v>5912</v>
      </c>
      <c r="R130" s="68">
        <v>3307</v>
      </c>
      <c r="S130" s="68">
        <v>4485</v>
      </c>
      <c r="T130" s="68">
        <v>4241</v>
      </c>
      <c r="U130" s="68">
        <v>7013</v>
      </c>
      <c r="V130" s="68">
        <v>6583</v>
      </c>
      <c r="W130" s="73">
        <v>7262</v>
      </c>
      <c r="X130" s="73">
        <v>5508</v>
      </c>
      <c r="Y130" s="73">
        <v>4581</v>
      </c>
      <c r="Z130" s="73">
        <v>7273</v>
      </c>
    </row>
    <row r="131" spans="2:27" x14ac:dyDescent="0.35">
      <c r="B131" s="65" t="s">
        <v>234</v>
      </c>
      <c r="C131" s="68">
        <v>38540</v>
      </c>
      <c r="D131" s="68">
        <v>25336</v>
      </c>
      <c r="E131" s="68">
        <v>17534</v>
      </c>
      <c r="F131" s="68">
        <v>17393</v>
      </c>
      <c r="G131" s="68">
        <v>16588</v>
      </c>
      <c r="H131" s="68">
        <v>22469</v>
      </c>
      <c r="I131" s="68">
        <v>20316</v>
      </c>
      <c r="J131" s="68">
        <v>20577</v>
      </c>
      <c r="K131" s="68">
        <v>21703</v>
      </c>
      <c r="L131" s="68">
        <v>22425</v>
      </c>
      <c r="M131" s="68">
        <v>22694</v>
      </c>
      <c r="N131" s="68">
        <v>21363</v>
      </c>
      <c r="O131" s="68">
        <v>19772</v>
      </c>
      <c r="P131" s="68">
        <v>26809</v>
      </c>
      <c r="Q131" s="68">
        <v>24393</v>
      </c>
      <c r="R131" s="68">
        <v>23071</v>
      </c>
      <c r="S131" s="68">
        <v>23395</v>
      </c>
      <c r="T131" s="68">
        <v>20915</v>
      </c>
      <c r="U131" s="68">
        <v>22114</v>
      </c>
      <c r="V131" s="68">
        <v>24358</v>
      </c>
      <c r="W131" s="73">
        <v>21002</v>
      </c>
      <c r="X131" s="73">
        <v>19642</v>
      </c>
      <c r="Y131" s="73">
        <v>19563</v>
      </c>
      <c r="Z131" s="73">
        <v>21940</v>
      </c>
    </row>
    <row r="132" spans="2:27" x14ac:dyDescent="0.35">
      <c r="B132" s="65" t="s">
        <v>235</v>
      </c>
      <c r="C132" s="68">
        <v>2360</v>
      </c>
      <c r="D132" s="68">
        <v>1620</v>
      </c>
      <c r="E132" s="70">
        <v>0</v>
      </c>
      <c r="F132" s="70">
        <v>0</v>
      </c>
      <c r="G132" s="70">
        <v>0</v>
      </c>
      <c r="H132" s="70">
        <v>0</v>
      </c>
      <c r="I132" s="70">
        <v>0</v>
      </c>
      <c r="J132" s="70">
        <v>0</v>
      </c>
      <c r="K132" s="70">
        <v>0</v>
      </c>
      <c r="L132" s="70">
        <v>0</v>
      </c>
      <c r="M132" s="70">
        <v>0</v>
      </c>
      <c r="N132" s="70">
        <v>0</v>
      </c>
      <c r="O132" s="70">
        <v>0</v>
      </c>
      <c r="P132" s="70">
        <v>0</v>
      </c>
      <c r="Q132" s="70">
        <v>0</v>
      </c>
      <c r="R132" s="70">
        <v>0</v>
      </c>
      <c r="S132" s="70">
        <v>0</v>
      </c>
      <c r="T132" s="70">
        <v>0</v>
      </c>
      <c r="U132" s="70">
        <v>0</v>
      </c>
      <c r="V132" s="70">
        <v>0</v>
      </c>
      <c r="W132" s="70">
        <v>0</v>
      </c>
      <c r="X132" s="70">
        <v>0</v>
      </c>
      <c r="Y132" s="70" t="s">
        <v>387</v>
      </c>
      <c r="Z132" s="70"/>
    </row>
    <row r="133" spans="2:27" x14ac:dyDescent="0.35">
      <c r="B133" s="65" t="s">
        <v>236</v>
      </c>
      <c r="C133" s="68">
        <v>1260</v>
      </c>
      <c r="D133" s="68">
        <v>2841</v>
      </c>
      <c r="E133" s="70">
        <v>0</v>
      </c>
      <c r="F133" s="68">
        <v>4610</v>
      </c>
      <c r="G133" s="68">
        <v>5439</v>
      </c>
      <c r="H133" s="70">
        <v>0</v>
      </c>
      <c r="I133" s="70">
        <v>0</v>
      </c>
      <c r="J133" s="70">
        <v>0</v>
      </c>
      <c r="K133" s="70">
        <v>0</v>
      </c>
      <c r="L133" s="70">
        <v>0</v>
      </c>
      <c r="M133" s="70">
        <v>0</v>
      </c>
      <c r="N133" s="70">
        <v>0</v>
      </c>
      <c r="O133" s="70">
        <v>0</v>
      </c>
      <c r="P133" s="70">
        <v>0</v>
      </c>
      <c r="Q133" s="70">
        <v>0</v>
      </c>
      <c r="R133" s="70">
        <v>0</v>
      </c>
      <c r="S133" s="70">
        <v>0</v>
      </c>
      <c r="T133" s="70">
        <v>0</v>
      </c>
      <c r="U133" s="70">
        <v>0</v>
      </c>
      <c r="V133" s="70">
        <v>0</v>
      </c>
      <c r="W133" s="70">
        <v>0</v>
      </c>
      <c r="X133" s="70">
        <v>0</v>
      </c>
      <c r="Y133" s="70" t="s">
        <v>387</v>
      </c>
      <c r="Z133" s="70"/>
      <c r="AA133" s="49"/>
    </row>
    <row r="134" spans="2:27" x14ac:dyDescent="0.35">
      <c r="B134" s="65" t="s">
        <v>237</v>
      </c>
      <c r="C134" s="70">
        <v>0</v>
      </c>
      <c r="D134" s="70">
        <v>0</v>
      </c>
      <c r="E134" s="68">
        <v>10312</v>
      </c>
      <c r="F134" s="68">
        <v>6268</v>
      </c>
      <c r="G134" s="68">
        <v>11475</v>
      </c>
      <c r="H134" s="68">
        <v>13053</v>
      </c>
      <c r="I134" s="68">
        <v>12764</v>
      </c>
      <c r="J134" s="68">
        <v>14826</v>
      </c>
      <c r="K134" s="68">
        <v>13430</v>
      </c>
      <c r="L134" s="68">
        <v>12308</v>
      </c>
      <c r="M134" s="68">
        <v>14628</v>
      </c>
      <c r="N134" s="68">
        <v>15090</v>
      </c>
      <c r="O134" s="68">
        <v>14156</v>
      </c>
      <c r="P134" s="68">
        <v>17859</v>
      </c>
      <c r="Q134" s="68">
        <v>13078</v>
      </c>
      <c r="R134" s="68">
        <v>14926</v>
      </c>
      <c r="S134" s="68">
        <v>19339</v>
      </c>
      <c r="T134" s="68">
        <v>19706</v>
      </c>
      <c r="U134" s="68">
        <v>19064</v>
      </c>
      <c r="V134" s="68">
        <v>16881</v>
      </c>
      <c r="W134" s="73">
        <v>18264</v>
      </c>
      <c r="X134" s="73">
        <v>18856</v>
      </c>
      <c r="Y134" s="73">
        <v>13056</v>
      </c>
      <c r="Z134" s="73">
        <v>17934</v>
      </c>
    </row>
    <row r="135" spans="2:27" x14ac:dyDescent="0.35">
      <c r="B135" s="65" t="s">
        <v>238</v>
      </c>
      <c r="C135" s="68">
        <v>380</v>
      </c>
      <c r="D135" s="68">
        <v>238</v>
      </c>
      <c r="E135" s="70">
        <v>0</v>
      </c>
      <c r="F135" s="70">
        <v>0</v>
      </c>
      <c r="G135" s="70">
        <v>0</v>
      </c>
      <c r="H135" s="70">
        <v>0</v>
      </c>
      <c r="I135" s="70">
        <v>0</v>
      </c>
      <c r="J135" s="70">
        <v>0</v>
      </c>
      <c r="K135" s="70">
        <v>0</v>
      </c>
      <c r="L135" s="70">
        <v>0</v>
      </c>
      <c r="M135" s="70">
        <v>0</v>
      </c>
      <c r="N135" s="70">
        <v>0</v>
      </c>
      <c r="O135" s="70">
        <v>0</v>
      </c>
      <c r="P135" s="70">
        <v>0</v>
      </c>
      <c r="Q135" s="70">
        <v>0</v>
      </c>
      <c r="R135" s="70">
        <v>0</v>
      </c>
      <c r="S135" s="70">
        <v>0</v>
      </c>
      <c r="T135" s="70">
        <v>0</v>
      </c>
      <c r="U135" s="70">
        <v>0</v>
      </c>
      <c r="V135" s="70">
        <v>0</v>
      </c>
      <c r="W135" s="70">
        <v>0</v>
      </c>
      <c r="X135" s="70">
        <v>0</v>
      </c>
      <c r="Y135" s="70" t="s">
        <v>387</v>
      </c>
      <c r="Z135" s="70"/>
    </row>
    <row r="136" spans="2:27" x14ac:dyDescent="0.35">
      <c r="B136" s="65" t="s">
        <v>239</v>
      </c>
      <c r="C136" s="68">
        <v>140</v>
      </c>
      <c r="D136" s="68">
        <v>94</v>
      </c>
      <c r="E136" s="70">
        <v>0</v>
      </c>
      <c r="F136" s="70">
        <v>0</v>
      </c>
      <c r="G136" s="70">
        <v>0</v>
      </c>
      <c r="H136" s="70">
        <v>0</v>
      </c>
      <c r="I136" s="70">
        <v>0</v>
      </c>
      <c r="J136" s="70">
        <v>0</v>
      </c>
      <c r="K136" s="70">
        <v>0</v>
      </c>
      <c r="L136" s="70">
        <v>0</v>
      </c>
      <c r="M136" s="70">
        <v>0</v>
      </c>
      <c r="N136" s="70">
        <v>0</v>
      </c>
      <c r="O136" s="70">
        <v>0</v>
      </c>
      <c r="P136" s="70">
        <v>0</v>
      </c>
      <c r="Q136" s="70">
        <v>0</v>
      </c>
      <c r="R136" s="70">
        <v>0</v>
      </c>
      <c r="S136" s="70">
        <v>0</v>
      </c>
      <c r="T136" s="70">
        <v>0</v>
      </c>
      <c r="U136" s="70">
        <v>0</v>
      </c>
      <c r="V136" s="70">
        <v>0</v>
      </c>
      <c r="W136" s="70">
        <v>0</v>
      </c>
      <c r="X136" s="70">
        <v>0</v>
      </c>
      <c r="Y136" s="70" t="s">
        <v>387</v>
      </c>
      <c r="Z136" s="70"/>
    </row>
    <row r="137" spans="2:27" x14ac:dyDescent="0.35">
      <c r="B137" s="65" t="s">
        <v>240</v>
      </c>
      <c r="C137" s="68">
        <v>2040</v>
      </c>
      <c r="D137" s="68">
        <v>5513</v>
      </c>
      <c r="E137" s="68">
        <v>13221</v>
      </c>
      <c r="F137" s="68">
        <v>15923</v>
      </c>
      <c r="G137" s="68">
        <v>11737</v>
      </c>
      <c r="H137" s="68">
        <v>17012</v>
      </c>
      <c r="I137" s="68">
        <v>19077</v>
      </c>
      <c r="J137" s="68">
        <v>22370</v>
      </c>
      <c r="K137" s="68">
        <v>24124</v>
      </c>
      <c r="L137" s="68">
        <v>22952</v>
      </c>
      <c r="M137" s="68">
        <v>20344</v>
      </c>
      <c r="N137" s="68">
        <v>21820</v>
      </c>
      <c r="O137" s="68">
        <v>25501</v>
      </c>
      <c r="P137" s="68">
        <v>26366</v>
      </c>
      <c r="Q137" s="68">
        <v>25251</v>
      </c>
      <c r="R137" s="68">
        <v>27970</v>
      </c>
      <c r="S137" s="68">
        <v>31985</v>
      </c>
      <c r="T137" s="68">
        <v>30898</v>
      </c>
      <c r="U137" s="68">
        <v>36416</v>
      </c>
      <c r="V137" s="68">
        <v>34784</v>
      </c>
      <c r="W137" s="73">
        <v>38738</v>
      </c>
      <c r="X137" s="73">
        <v>35232</v>
      </c>
      <c r="Y137" s="73">
        <v>39112</v>
      </c>
      <c r="Z137" s="73">
        <v>40223</v>
      </c>
    </row>
    <row r="138" spans="2:27" x14ac:dyDescent="0.35">
      <c r="B138" s="65" t="s">
        <v>241</v>
      </c>
      <c r="C138" s="68">
        <v>140</v>
      </c>
      <c r="D138" s="68">
        <v>25</v>
      </c>
      <c r="E138" s="70">
        <v>0</v>
      </c>
      <c r="F138" s="70">
        <v>0</v>
      </c>
      <c r="G138" s="70">
        <v>0</v>
      </c>
      <c r="H138" s="70">
        <v>0</v>
      </c>
      <c r="I138" s="70">
        <v>0</v>
      </c>
      <c r="J138" s="70">
        <v>0</v>
      </c>
      <c r="K138" s="70">
        <v>0</v>
      </c>
      <c r="L138" s="70">
        <v>0</v>
      </c>
      <c r="M138" s="70">
        <v>0</v>
      </c>
      <c r="N138" s="70">
        <v>0</v>
      </c>
      <c r="O138" s="70">
        <v>0</v>
      </c>
      <c r="P138" s="70">
        <v>0</v>
      </c>
      <c r="Q138" s="70">
        <v>0</v>
      </c>
      <c r="R138" s="70">
        <v>0</v>
      </c>
      <c r="S138" s="70">
        <v>0</v>
      </c>
      <c r="T138" s="70">
        <v>0</v>
      </c>
      <c r="U138" s="70">
        <v>0</v>
      </c>
      <c r="V138" s="70">
        <v>0</v>
      </c>
      <c r="W138" s="70">
        <v>0</v>
      </c>
      <c r="X138" s="70">
        <v>0</v>
      </c>
      <c r="Y138" s="70" t="s">
        <v>388</v>
      </c>
      <c r="Z138" s="70"/>
    </row>
    <row r="139" spans="2:27" x14ac:dyDescent="0.35">
      <c r="B139" s="65" t="s">
        <v>242</v>
      </c>
      <c r="C139" s="68">
        <v>7120</v>
      </c>
      <c r="D139" s="68">
        <v>6591</v>
      </c>
      <c r="E139" s="70">
        <v>0</v>
      </c>
      <c r="F139" s="70">
        <v>0</v>
      </c>
      <c r="G139" s="70">
        <v>0</v>
      </c>
      <c r="H139" s="70">
        <v>0</v>
      </c>
      <c r="I139" s="70">
        <v>0</v>
      </c>
      <c r="J139" s="70">
        <v>0</v>
      </c>
      <c r="K139" s="70">
        <v>0</v>
      </c>
      <c r="L139" s="70">
        <v>0</v>
      </c>
      <c r="M139" s="70">
        <v>0</v>
      </c>
      <c r="N139" s="70">
        <v>0</v>
      </c>
      <c r="O139" s="70">
        <v>0</v>
      </c>
      <c r="P139" s="70">
        <v>0</v>
      </c>
      <c r="Q139" s="70">
        <v>0</v>
      </c>
      <c r="R139" s="70">
        <v>0</v>
      </c>
      <c r="S139" s="70">
        <v>0</v>
      </c>
      <c r="T139" s="70">
        <v>0</v>
      </c>
      <c r="U139" s="70">
        <v>0</v>
      </c>
      <c r="V139" s="70">
        <v>0</v>
      </c>
      <c r="W139" s="70">
        <v>0</v>
      </c>
      <c r="X139" s="70">
        <v>0</v>
      </c>
      <c r="Y139" s="70" t="s">
        <v>387</v>
      </c>
      <c r="Z139" s="70"/>
    </row>
    <row r="140" spans="2:27" x14ac:dyDescent="0.35">
      <c r="B140" s="65" t="s">
        <v>243</v>
      </c>
      <c r="C140" s="68">
        <v>5680</v>
      </c>
      <c r="D140" s="68">
        <v>6749</v>
      </c>
      <c r="E140" s="68">
        <v>14039</v>
      </c>
      <c r="F140" s="68">
        <v>16172</v>
      </c>
      <c r="G140" s="68">
        <v>16397</v>
      </c>
      <c r="H140" s="68">
        <v>12593</v>
      </c>
      <c r="I140" s="68">
        <v>20202</v>
      </c>
      <c r="J140" s="68">
        <v>22803</v>
      </c>
      <c r="K140" s="68">
        <v>31019</v>
      </c>
      <c r="L140" s="68">
        <v>31264</v>
      </c>
      <c r="M140" s="68">
        <v>25582</v>
      </c>
      <c r="N140" s="68">
        <v>29085</v>
      </c>
      <c r="O140" s="68">
        <v>33510</v>
      </c>
      <c r="P140" s="68">
        <v>37243</v>
      </c>
      <c r="Q140" s="68">
        <v>36132</v>
      </c>
      <c r="R140" s="68">
        <v>39352</v>
      </c>
      <c r="S140" s="68">
        <v>45926</v>
      </c>
      <c r="T140" s="68">
        <v>46626</v>
      </c>
      <c r="U140" s="68">
        <v>54940</v>
      </c>
      <c r="V140" s="68">
        <v>53784</v>
      </c>
      <c r="W140" s="73">
        <v>50808</v>
      </c>
      <c r="X140" s="73">
        <v>49727</v>
      </c>
      <c r="Y140" s="73">
        <v>59818</v>
      </c>
      <c r="Z140" s="73">
        <v>66061</v>
      </c>
    </row>
    <row r="141" spans="2:27" x14ac:dyDescent="0.35">
      <c r="B141" s="65" t="s">
        <v>244</v>
      </c>
      <c r="C141" s="68">
        <v>360</v>
      </c>
      <c r="D141" s="68">
        <v>283</v>
      </c>
      <c r="E141" s="70">
        <v>0</v>
      </c>
      <c r="F141" s="70">
        <v>0</v>
      </c>
      <c r="G141" s="70">
        <v>0</v>
      </c>
      <c r="H141" s="70">
        <v>0</v>
      </c>
      <c r="I141" s="70">
        <v>0</v>
      </c>
      <c r="J141" s="70">
        <v>0</v>
      </c>
      <c r="K141" s="70">
        <v>0</v>
      </c>
      <c r="L141" s="70">
        <v>0</v>
      </c>
      <c r="M141" s="70">
        <v>0</v>
      </c>
      <c r="N141" s="70">
        <v>0</v>
      </c>
      <c r="O141" s="70">
        <v>0</v>
      </c>
      <c r="P141" s="70">
        <v>0</v>
      </c>
      <c r="Q141" s="70">
        <v>0</v>
      </c>
      <c r="R141" s="70">
        <v>0</v>
      </c>
      <c r="S141" s="70">
        <v>0</v>
      </c>
      <c r="T141" s="70">
        <v>0</v>
      </c>
      <c r="U141" s="70">
        <v>0</v>
      </c>
      <c r="V141" s="70">
        <v>0</v>
      </c>
      <c r="W141" s="70">
        <v>0</v>
      </c>
      <c r="X141" s="70">
        <v>0</v>
      </c>
      <c r="Y141" s="70"/>
      <c r="Z141" s="70"/>
    </row>
    <row r="142" spans="2:27" x14ac:dyDescent="0.35">
      <c r="B142" s="65" t="s">
        <v>245</v>
      </c>
      <c r="C142" s="68">
        <v>300</v>
      </c>
      <c r="D142" s="68">
        <v>580</v>
      </c>
      <c r="E142" s="70">
        <v>0</v>
      </c>
      <c r="F142" s="70">
        <v>0</v>
      </c>
      <c r="G142" s="70">
        <v>0</v>
      </c>
      <c r="H142" s="70">
        <v>0</v>
      </c>
      <c r="I142" s="70">
        <v>0</v>
      </c>
      <c r="J142" s="70">
        <v>0</v>
      </c>
      <c r="K142" s="70">
        <v>0</v>
      </c>
      <c r="L142" s="70">
        <v>0</v>
      </c>
      <c r="M142" s="70">
        <v>0</v>
      </c>
      <c r="N142" s="70">
        <v>0</v>
      </c>
      <c r="O142" s="70">
        <v>0</v>
      </c>
      <c r="P142" s="70">
        <v>0</v>
      </c>
      <c r="Q142" s="70">
        <v>0</v>
      </c>
      <c r="R142" s="70">
        <v>0</v>
      </c>
      <c r="S142" s="70">
        <v>0</v>
      </c>
      <c r="T142" s="70">
        <v>0</v>
      </c>
      <c r="U142" s="70">
        <v>0</v>
      </c>
      <c r="V142" s="70">
        <v>0</v>
      </c>
      <c r="W142" s="70">
        <v>0</v>
      </c>
      <c r="X142" s="70">
        <v>0</v>
      </c>
      <c r="Y142" s="70"/>
      <c r="Z142" s="70"/>
    </row>
    <row r="143" spans="2:27" x14ac:dyDescent="0.35">
      <c r="B143" s="65" t="s">
        <v>246</v>
      </c>
      <c r="C143" s="68">
        <v>320</v>
      </c>
      <c r="D143" s="68">
        <v>23</v>
      </c>
      <c r="E143" s="70">
        <v>0</v>
      </c>
      <c r="F143" s="70">
        <v>0</v>
      </c>
      <c r="G143" s="70">
        <v>0</v>
      </c>
      <c r="H143" s="70">
        <v>0</v>
      </c>
      <c r="I143" s="70">
        <v>0</v>
      </c>
      <c r="J143" s="70">
        <v>0</v>
      </c>
      <c r="K143" s="70">
        <v>0</v>
      </c>
      <c r="L143" s="70">
        <v>0</v>
      </c>
      <c r="M143" s="70">
        <v>0</v>
      </c>
      <c r="N143" s="70">
        <v>0</v>
      </c>
      <c r="O143" s="70">
        <v>0</v>
      </c>
      <c r="P143" s="70">
        <v>0</v>
      </c>
      <c r="Q143" s="70">
        <v>0</v>
      </c>
      <c r="R143" s="70">
        <v>0</v>
      </c>
      <c r="S143" s="70">
        <v>0</v>
      </c>
      <c r="T143" s="70">
        <v>0</v>
      </c>
      <c r="U143" s="70">
        <v>0</v>
      </c>
      <c r="V143" s="70">
        <v>0</v>
      </c>
      <c r="W143" s="70">
        <v>0</v>
      </c>
      <c r="X143" s="70">
        <v>0</v>
      </c>
      <c r="Y143" s="70"/>
      <c r="Z143" s="70"/>
    </row>
    <row r="144" spans="2:27" x14ac:dyDescent="0.35">
      <c r="B144" s="65" t="s">
        <v>247</v>
      </c>
      <c r="C144" s="70">
        <v>0</v>
      </c>
      <c r="D144" s="68">
        <v>28</v>
      </c>
      <c r="E144" s="70">
        <v>0</v>
      </c>
      <c r="F144" s="70">
        <v>0</v>
      </c>
      <c r="G144" s="70">
        <v>0</v>
      </c>
      <c r="H144" s="70">
        <v>0</v>
      </c>
      <c r="I144" s="70">
        <v>0</v>
      </c>
      <c r="J144" s="70">
        <v>0</v>
      </c>
      <c r="K144" s="70">
        <v>0</v>
      </c>
      <c r="L144" s="70">
        <v>0</v>
      </c>
      <c r="M144" s="70">
        <v>0</v>
      </c>
      <c r="N144" s="70">
        <v>0</v>
      </c>
      <c r="O144" s="70">
        <v>0</v>
      </c>
      <c r="P144" s="70">
        <v>0</v>
      </c>
      <c r="Q144" s="70">
        <v>0</v>
      </c>
      <c r="R144" s="70">
        <v>0</v>
      </c>
      <c r="S144" s="70">
        <v>0</v>
      </c>
      <c r="T144" s="70">
        <v>0</v>
      </c>
      <c r="U144" s="70">
        <v>0</v>
      </c>
      <c r="V144" s="70">
        <v>0</v>
      </c>
      <c r="W144" s="70">
        <v>0</v>
      </c>
      <c r="X144" s="70">
        <v>0</v>
      </c>
      <c r="Y144" s="70"/>
      <c r="Z144" s="70"/>
    </row>
    <row r="145" spans="2:26" x14ac:dyDescent="0.35">
      <c r="B145" s="103" t="s">
        <v>248</v>
      </c>
      <c r="C145" s="104">
        <v>519680</v>
      </c>
      <c r="D145" s="104">
        <v>962518</v>
      </c>
      <c r="E145" s="104">
        <v>2045965</v>
      </c>
      <c r="F145" s="104">
        <v>2063900</v>
      </c>
      <c r="G145" s="104">
        <v>2199563</v>
      </c>
      <c r="H145" s="104">
        <v>2242298</v>
      </c>
      <c r="I145" s="104">
        <v>2219390</v>
      </c>
      <c r="J145" s="104">
        <v>2427659</v>
      </c>
      <c r="K145" s="104">
        <v>2501156</v>
      </c>
      <c r="L145" s="104">
        <v>2587702</v>
      </c>
      <c r="M145" s="104">
        <v>2517461</v>
      </c>
      <c r="N145" s="104">
        <v>2593174</v>
      </c>
      <c r="O145" s="104">
        <v>2703522</v>
      </c>
      <c r="P145" s="104">
        <v>2830440</v>
      </c>
      <c r="Q145" s="104">
        <v>2876352</v>
      </c>
      <c r="R145" s="104">
        <v>2957887</v>
      </c>
      <c r="S145" s="104">
        <v>3130548</v>
      </c>
      <c r="T145" s="104">
        <v>3249245</v>
      </c>
      <c r="U145" s="104">
        <v>3311231</v>
      </c>
      <c r="V145" s="104">
        <v>3444675</v>
      </c>
      <c r="W145" s="105">
        <v>3600786</v>
      </c>
      <c r="X145" s="105">
        <v>3694317</v>
      </c>
      <c r="Y145" s="105">
        <v>3701343</v>
      </c>
      <c r="Z145" s="105">
        <v>3710456</v>
      </c>
    </row>
    <row r="146" spans="2:26" x14ac:dyDescent="0.35">
      <c r="B146" s="65" t="s">
        <v>249</v>
      </c>
      <c r="C146" s="68">
        <v>280</v>
      </c>
      <c r="D146" s="68">
        <v>705</v>
      </c>
      <c r="E146" s="70">
        <v>0</v>
      </c>
      <c r="F146" s="68">
        <v>6500</v>
      </c>
      <c r="G146" s="68">
        <v>1885</v>
      </c>
      <c r="H146" s="68">
        <v>2884</v>
      </c>
      <c r="I146" s="68">
        <v>993</v>
      </c>
      <c r="J146" s="68">
        <v>2999</v>
      </c>
      <c r="K146" s="68">
        <v>2924</v>
      </c>
      <c r="L146" s="68">
        <v>2341</v>
      </c>
      <c r="M146" s="68">
        <v>2330</v>
      </c>
      <c r="N146" s="68">
        <v>923</v>
      </c>
      <c r="O146" s="68">
        <v>592</v>
      </c>
      <c r="P146" s="68">
        <v>1528</v>
      </c>
      <c r="Q146" s="68">
        <v>2906</v>
      </c>
      <c r="R146" s="68">
        <v>477</v>
      </c>
      <c r="S146" s="68">
        <v>1696</v>
      </c>
      <c r="T146" s="68">
        <v>4979</v>
      </c>
      <c r="U146" s="68">
        <v>1756</v>
      </c>
      <c r="V146" s="68">
        <v>3077</v>
      </c>
      <c r="W146" s="73">
        <v>3376</v>
      </c>
      <c r="X146" s="73">
        <v>2494</v>
      </c>
      <c r="Y146" s="73">
        <v>4445</v>
      </c>
      <c r="Z146" s="73">
        <v>5695</v>
      </c>
    </row>
    <row r="147" spans="2:26" x14ac:dyDescent="0.35">
      <c r="B147" s="65" t="s">
        <v>250</v>
      </c>
      <c r="C147" s="68">
        <v>300</v>
      </c>
      <c r="D147" s="70">
        <v>0</v>
      </c>
      <c r="E147" s="68">
        <v>8176</v>
      </c>
      <c r="F147" s="68">
        <v>9020</v>
      </c>
      <c r="G147" s="68">
        <v>5327</v>
      </c>
      <c r="H147" s="68">
        <v>6990</v>
      </c>
      <c r="I147" s="68">
        <v>14157</v>
      </c>
      <c r="J147" s="68">
        <v>14551</v>
      </c>
      <c r="K147" s="68">
        <v>12269</v>
      </c>
      <c r="L147" s="68">
        <v>11516</v>
      </c>
      <c r="M147" s="68">
        <v>13826</v>
      </c>
      <c r="N147" s="68">
        <v>18734</v>
      </c>
      <c r="O147" s="68">
        <v>18379</v>
      </c>
      <c r="P147" s="68">
        <v>18955</v>
      </c>
      <c r="Q147" s="68">
        <v>23523</v>
      </c>
      <c r="R147" s="68">
        <v>23104</v>
      </c>
      <c r="S147" s="68">
        <v>25683</v>
      </c>
      <c r="T147" s="68">
        <v>23426</v>
      </c>
      <c r="U147" s="68">
        <v>24591</v>
      </c>
      <c r="V147" s="68">
        <v>31221</v>
      </c>
      <c r="W147" s="73">
        <v>28615</v>
      </c>
      <c r="X147" s="73">
        <v>30187</v>
      </c>
      <c r="Y147" s="73">
        <v>31561</v>
      </c>
      <c r="Z147" s="73">
        <v>35827</v>
      </c>
    </row>
    <row r="148" spans="2:26" x14ac:dyDescent="0.35">
      <c r="B148" s="65" t="s">
        <v>251</v>
      </c>
      <c r="C148" s="68">
        <v>380</v>
      </c>
      <c r="D148" s="68">
        <v>64</v>
      </c>
      <c r="E148" s="70">
        <v>0</v>
      </c>
      <c r="F148" s="70">
        <v>0</v>
      </c>
      <c r="G148" s="70">
        <v>0</v>
      </c>
      <c r="H148" s="70">
        <v>0</v>
      </c>
      <c r="I148" s="70">
        <v>0</v>
      </c>
      <c r="J148" s="70">
        <v>0</v>
      </c>
      <c r="K148" s="70">
        <v>0</v>
      </c>
      <c r="L148" s="70">
        <v>0</v>
      </c>
      <c r="M148" s="70">
        <v>0</v>
      </c>
      <c r="N148" s="70">
        <v>0</v>
      </c>
      <c r="O148" s="70">
        <v>0</v>
      </c>
      <c r="P148" s="70">
        <v>0</v>
      </c>
      <c r="Q148" s="70">
        <v>0</v>
      </c>
      <c r="R148" s="70">
        <v>0</v>
      </c>
      <c r="S148" s="70">
        <v>0</v>
      </c>
      <c r="T148" s="70">
        <v>0</v>
      </c>
      <c r="U148" s="70">
        <v>0</v>
      </c>
      <c r="V148" s="70">
        <v>0</v>
      </c>
      <c r="W148" s="70">
        <v>0</v>
      </c>
      <c r="X148" s="70">
        <v>0</v>
      </c>
      <c r="Y148" s="70" t="s">
        <v>387</v>
      </c>
      <c r="Z148" s="70"/>
    </row>
    <row r="149" spans="2:26" x14ac:dyDescent="0.35">
      <c r="B149" s="65" t="s">
        <v>252</v>
      </c>
      <c r="C149" s="68">
        <v>80</v>
      </c>
      <c r="D149" s="68">
        <v>61</v>
      </c>
      <c r="E149" s="70">
        <v>0</v>
      </c>
      <c r="F149" s="70">
        <v>0</v>
      </c>
      <c r="G149" s="70">
        <v>0</v>
      </c>
      <c r="H149" s="70">
        <v>0</v>
      </c>
      <c r="I149" s="70">
        <v>0</v>
      </c>
      <c r="J149" s="70">
        <v>0</v>
      </c>
      <c r="K149" s="70">
        <v>0</v>
      </c>
      <c r="L149" s="70">
        <v>0</v>
      </c>
      <c r="M149" s="70">
        <v>0</v>
      </c>
      <c r="N149" s="70">
        <v>0</v>
      </c>
      <c r="O149" s="70">
        <v>0</v>
      </c>
      <c r="P149" s="70">
        <v>0</v>
      </c>
      <c r="Q149" s="70">
        <v>0</v>
      </c>
      <c r="R149" s="70">
        <v>0</v>
      </c>
      <c r="S149" s="70">
        <v>0</v>
      </c>
      <c r="T149" s="70">
        <v>0</v>
      </c>
      <c r="U149" s="70">
        <v>0</v>
      </c>
      <c r="V149" s="68">
        <v>4275</v>
      </c>
      <c r="W149" s="73">
        <v>5334</v>
      </c>
      <c r="X149" s="73">
        <v>3443</v>
      </c>
      <c r="Y149" s="73">
        <v>7770</v>
      </c>
      <c r="Z149" s="73">
        <v>5827</v>
      </c>
    </row>
    <row r="150" spans="2:26" x14ac:dyDescent="0.35">
      <c r="B150" s="65" t="s">
        <v>253</v>
      </c>
      <c r="C150" s="70">
        <v>0</v>
      </c>
      <c r="D150" s="70">
        <v>0</v>
      </c>
      <c r="E150" s="70">
        <v>0</v>
      </c>
      <c r="F150" s="70">
        <v>0</v>
      </c>
      <c r="G150" s="70">
        <v>0</v>
      </c>
      <c r="H150" s="70">
        <v>0</v>
      </c>
      <c r="I150" s="70">
        <v>0</v>
      </c>
      <c r="J150" s="70">
        <v>0</v>
      </c>
      <c r="K150" s="70">
        <v>0</v>
      </c>
      <c r="L150" s="70">
        <v>0</v>
      </c>
      <c r="M150" s="70">
        <v>0</v>
      </c>
      <c r="N150" s="70">
        <v>0</v>
      </c>
      <c r="O150" s="70">
        <v>0</v>
      </c>
      <c r="P150" s="70">
        <v>0</v>
      </c>
      <c r="Q150" s="68">
        <v>10151</v>
      </c>
      <c r="R150" s="68">
        <v>9566</v>
      </c>
      <c r="S150" s="68">
        <v>9577</v>
      </c>
      <c r="T150" s="68">
        <v>9697</v>
      </c>
      <c r="U150" s="68">
        <v>11093</v>
      </c>
      <c r="V150" s="68">
        <v>11944</v>
      </c>
      <c r="W150" s="73">
        <v>8290</v>
      </c>
      <c r="X150" s="73">
        <v>9831</v>
      </c>
      <c r="Y150" s="73">
        <v>8771</v>
      </c>
      <c r="Z150" s="73">
        <v>10127</v>
      </c>
    </row>
    <row r="151" spans="2:26" x14ac:dyDescent="0.35">
      <c r="B151" s="65" t="s">
        <v>254</v>
      </c>
      <c r="C151" s="68">
        <v>440</v>
      </c>
      <c r="D151" s="68">
        <v>1771</v>
      </c>
      <c r="E151" s="70">
        <v>0</v>
      </c>
      <c r="F151" s="70">
        <v>0</v>
      </c>
      <c r="G151" s="70">
        <v>0</v>
      </c>
      <c r="H151" s="70">
        <v>0</v>
      </c>
      <c r="I151" s="70">
        <v>0</v>
      </c>
      <c r="J151" s="70">
        <v>0</v>
      </c>
      <c r="K151" s="70">
        <v>0</v>
      </c>
      <c r="L151" s="70">
        <v>0</v>
      </c>
      <c r="M151" s="70">
        <v>0</v>
      </c>
      <c r="N151" s="70">
        <v>0</v>
      </c>
      <c r="O151" s="70">
        <v>0</v>
      </c>
      <c r="P151" s="70">
        <v>0</v>
      </c>
      <c r="Q151" s="70">
        <v>0</v>
      </c>
      <c r="R151" s="70">
        <v>0</v>
      </c>
      <c r="S151" s="70">
        <v>0</v>
      </c>
      <c r="T151" s="70">
        <v>0</v>
      </c>
      <c r="U151" s="70">
        <v>0</v>
      </c>
      <c r="V151" s="70">
        <v>0</v>
      </c>
      <c r="W151" s="70">
        <v>0</v>
      </c>
      <c r="X151" s="70">
        <v>0</v>
      </c>
      <c r="Y151" s="70" t="s">
        <v>387</v>
      </c>
      <c r="Z151" s="70"/>
    </row>
    <row r="152" spans="2:26" x14ac:dyDescent="0.35">
      <c r="B152" s="65" t="s">
        <v>255</v>
      </c>
      <c r="C152" s="68">
        <v>200</v>
      </c>
      <c r="D152" s="68">
        <v>457</v>
      </c>
      <c r="E152" s="70">
        <v>0</v>
      </c>
      <c r="F152" s="70">
        <v>0</v>
      </c>
      <c r="G152" s="70">
        <v>0</v>
      </c>
      <c r="H152" s="70">
        <v>0</v>
      </c>
      <c r="I152" s="70">
        <v>0</v>
      </c>
      <c r="J152" s="70">
        <v>0</v>
      </c>
      <c r="K152" s="70">
        <v>0</v>
      </c>
      <c r="L152" s="70">
        <v>0</v>
      </c>
      <c r="M152" s="70">
        <v>0</v>
      </c>
      <c r="N152" s="70">
        <v>0</v>
      </c>
      <c r="O152" s="70">
        <v>0</v>
      </c>
      <c r="P152" s="70">
        <v>0</v>
      </c>
      <c r="Q152" s="70">
        <v>0</v>
      </c>
      <c r="R152" s="70">
        <v>0</v>
      </c>
      <c r="S152" s="70">
        <v>0</v>
      </c>
      <c r="T152" s="70">
        <v>0</v>
      </c>
      <c r="U152" s="70">
        <v>0</v>
      </c>
      <c r="V152" s="70">
        <v>0</v>
      </c>
      <c r="W152" s="70">
        <v>0</v>
      </c>
      <c r="X152" s="70">
        <v>0</v>
      </c>
      <c r="Y152" s="70" t="s">
        <v>387</v>
      </c>
      <c r="Z152" s="70"/>
    </row>
    <row r="153" spans="2:26" x14ac:dyDescent="0.35">
      <c r="B153" s="65" t="s">
        <v>256</v>
      </c>
      <c r="C153" s="68">
        <v>5220</v>
      </c>
      <c r="D153" s="68">
        <v>11710</v>
      </c>
      <c r="E153" s="68">
        <v>19933</v>
      </c>
      <c r="F153" s="68">
        <v>15752</v>
      </c>
      <c r="G153" s="68">
        <v>19422</v>
      </c>
      <c r="H153" s="68">
        <v>24926</v>
      </c>
      <c r="I153" s="68">
        <v>21815</v>
      </c>
      <c r="J153" s="68">
        <v>24748</v>
      </c>
      <c r="K153" s="68">
        <v>23636</v>
      </c>
      <c r="L153" s="68">
        <v>24223</v>
      </c>
      <c r="M153" s="68">
        <v>27352</v>
      </c>
      <c r="N153" s="68">
        <v>31284</v>
      </c>
      <c r="O153" s="68">
        <v>31577</v>
      </c>
      <c r="P153" s="68">
        <v>34913</v>
      </c>
      <c r="Q153" s="68">
        <v>36832</v>
      </c>
      <c r="R153" s="68">
        <v>35811</v>
      </c>
      <c r="S153" s="68">
        <v>42970</v>
      </c>
      <c r="T153" s="68">
        <v>49717</v>
      </c>
      <c r="U153" s="68">
        <v>59378</v>
      </c>
      <c r="V153" s="68">
        <v>61269</v>
      </c>
      <c r="W153" s="73">
        <v>59007</v>
      </c>
      <c r="X153" s="73">
        <v>79674</v>
      </c>
      <c r="Y153" s="73">
        <v>84186</v>
      </c>
      <c r="Z153" s="73">
        <v>100561</v>
      </c>
    </row>
    <row r="154" spans="2:26" x14ac:dyDescent="0.35">
      <c r="B154" s="65" t="s">
        <v>257</v>
      </c>
      <c r="C154" s="68">
        <v>40</v>
      </c>
      <c r="D154" s="68">
        <v>14</v>
      </c>
      <c r="E154" s="70">
        <v>0</v>
      </c>
      <c r="F154" s="70">
        <v>0</v>
      </c>
      <c r="G154" s="70">
        <v>0</v>
      </c>
      <c r="H154" s="70">
        <v>0</v>
      </c>
      <c r="I154" s="70">
        <v>0</v>
      </c>
      <c r="J154" s="70">
        <v>0</v>
      </c>
      <c r="K154" s="70">
        <v>0</v>
      </c>
      <c r="L154" s="70">
        <v>0</v>
      </c>
      <c r="M154" s="70">
        <v>0</v>
      </c>
      <c r="N154" s="70">
        <v>0</v>
      </c>
      <c r="O154" s="70">
        <v>0</v>
      </c>
      <c r="P154" s="70">
        <v>0</v>
      </c>
      <c r="Q154" s="70">
        <v>0</v>
      </c>
      <c r="R154" s="70">
        <v>0</v>
      </c>
      <c r="S154" s="70">
        <v>0</v>
      </c>
      <c r="T154" s="70">
        <v>0</v>
      </c>
      <c r="U154" s="70">
        <v>0</v>
      </c>
      <c r="V154" s="70">
        <v>0</v>
      </c>
      <c r="W154" s="70">
        <v>0</v>
      </c>
      <c r="X154" s="70">
        <v>0</v>
      </c>
      <c r="Y154" s="70" t="s">
        <v>387</v>
      </c>
      <c r="Z154" s="70"/>
    </row>
    <row r="155" spans="2:26" x14ac:dyDescent="0.35">
      <c r="B155" s="65" t="s">
        <v>258</v>
      </c>
      <c r="C155" s="70">
        <v>0</v>
      </c>
      <c r="D155" s="68">
        <v>46</v>
      </c>
      <c r="E155" s="70">
        <v>0</v>
      </c>
      <c r="F155" s="70">
        <v>0</v>
      </c>
      <c r="G155" s="70">
        <v>0</v>
      </c>
      <c r="H155" s="70">
        <v>0</v>
      </c>
      <c r="I155" s="70">
        <v>0</v>
      </c>
      <c r="J155" s="70">
        <v>0</v>
      </c>
      <c r="K155" s="70">
        <v>0</v>
      </c>
      <c r="L155" s="70">
        <v>0</v>
      </c>
      <c r="M155" s="70">
        <v>0</v>
      </c>
      <c r="N155" s="70">
        <v>0</v>
      </c>
      <c r="O155" s="70">
        <v>0</v>
      </c>
      <c r="P155" s="70">
        <v>0</v>
      </c>
      <c r="Q155" s="70">
        <v>0</v>
      </c>
      <c r="R155" s="70">
        <v>0</v>
      </c>
      <c r="S155" s="70">
        <v>0</v>
      </c>
      <c r="T155" s="70">
        <v>0</v>
      </c>
      <c r="U155" s="70">
        <v>0</v>
      </c>
      <c r="V155" s="70">
        <v>0</v>
      </c>
      <c r="W155" s="70">
        <v>0</v>
      </c>
      <c r="X155" s="70">
        <v>0</v>
      </c>
      <c r="Y155" s="70" t="s">
        <v>387</v>
      </c>
      <c r="Z155" s="70"/>
    </row>
    <row r="156" spans="2:26" x14ac:dyDescent="0.35">
      <c r="B156" s="65" t="s">
        <v>259</v>
      </c>
      <c r="C156" s="68">
        <v>140</v>
      </c>
      <c r="D156" s="68">
        <v>358</v>
      </c>
      <c r="E156" s="68">
        <v>1902</v>
      </c>
      <c r="F156" s="68">
        <v>2250</v>
      </c>
      <c r="G156" s="68">
        <v>2561</v>
      </c>
      <c r="H156" s="68">
        <v>3270</v>
      </c>
      <c r="I156" s="68">
        <v>2303</v>
      </c>
      <c r="J156" s="68">
        <v>1773</v>
      </c>
      <c r="K156" s="68">
        <v>3785</v>
      </c>
      <c r="L156" s="68">
        <v>6876</v>
      </c>
      <c r="M156" s="68">
        <v>5556</v>
      </c>
      <c r="N156" s="68">
        <v>7183</v>
      </c>
      <c r="O156" s="68">
        <v>8293</v>
      </c>
      <c r="P156" s="68">
        <v>13197</v>
      </c>
      <c r="Q156" s="68">
        <v>15807</v>
      </c>
      <c r="R156" s="68">
        <v>18079</v>
      </c>
      <c r="S156" s="68">
        <v>28333</v>
      </c>
      <c r="T156" s="68">
        <v>29390</v>
      </c>
      <c r="U156" s="68">
        <v>33400</v>
      </c>
      <c r="V156" s="68">
        <v>41439</v>
      </c>
      <c r="W156" s="73">
        <v>49662</v>
      </c>
      <c r="X156" s="73">
        <v>60929</v>
      </c>
      <c r="Y156" s="73">
        <v>63327</v>
      </c>
      <c r="Z156" s="73">
        <v>76888</v>
      </c>
    </row>
    <row r="157" spans="2:26" x14ac:dyDescent="0.35">
      <c r="B157" s="65" t="s">
        <v>260</v>
      </c>
      <c r="C157" s="70">
        <v>0</v>
      </c>
      <c r="D157" s="68">
        <v>1181</v>
      </c>
      <c r="E157" s="70">
        <v>0</v>
      </c>
      <c r="F157" s="70">
        <v>0</v>
      </c>
      <c r="G157" s="70">
        <v>0</v>
      </c>
      <c r="H157" s="70">
        <v>0</v>
      </c>
      <c r="I157" s="70">
        <v>0</v>
      </c>
      <c r="J157" s="70">
        <v>0</v>
      </c>
      <c r="K157" s="70">
        <v>0</v>
      </c>
      <c r="L157" s="70">
        <v>0</v>
      </c>
      <c r="M157" s="70">
        <v>0</v>
      </c>
      <c r="N157" s="70">
        <v>0</v>
      </c>
      <c r="O157" s="70">
        <v>0</v>
      </c>
      <c r="P157" s="70">
        <v>0</v>
      </c>
      <c r="Q157" s="70">
        <v>0</v>
      </c>
      <c r="R157" s="70">
        <v>0</v>
      </c>
      <c r="S157" s="70">
        <v>0</v>
      </c>
      <c r="T157" s="70">
        <v>0</v>
      </c>
      <c r="U157" s="70">
        <v>0</v>
      </c>
      <c r="V157" s="70">
        <v>0</v>
      </c>
      <c r="W157" s="70">
        <v>0</v>
      </c>
      <c r="X157" s="70">
        <v>0</v>
      </c>
      <c r="Y157" s="70" t="s">
        <v>387</v>
      </c>
      <c r="Z157" s="70"/>
    </row>
    <row r="158" spans="2:26" x14ac:dyDescent="0.35">
      <c r="B158" s="65" t="s">
        <v>261</v>
      </c>
      <c r="C158" s="68">
        <v>10260</v>
      </c>
      <c r="D158" s="68">
        <v>24643</v>
      </c>
      <c r="E158" s="68">
        <v>71776</v>
      </c>
      <c r="F158" s="68">
        <v>91994</v>
      </c>
      <c r="G158" s="68">
        <v>89492</v>
      </c>
      <c r="H158" s="68">
        <v>75952</v>
      </c>
      <c r="I158" s="68">
        <v>74615</v>
      </c>
      <c r="J158" s="68">
        <v>85216</v>
      </c>
      <c r="K158" s="68">
        <v>101842</v>
      </c>
      <c r="L158" s="68">
        <v>99942</v>
      </c>
      <c r="M158" s="68">
        <v>110835</v>
      </c>
      <c r="N158" s="68">
        <v>127139</v>
      </c>
      <c r="O158" s="68">
        <v>121627</v>
      </c>
      <c r="P158" s="68">
        <v>130905</v>
      </c>
      <c r="Q158" s="68">
        <v>128819</v>
      </c>
      <c r="R158" s="68">
        <v>132304</v>
      </c>
      <c r="S158" s="68">
        <v>135251</v>
      </c>
      <c r="T158" s="68">
        <v>138693</v>
      </c>
      <c r="U158" s="68">
        <v>138728</v>
      </c>
      <c r="V158" s="68">
        <v>169998</v>
      </c>
      <c r="W158" s="73">
        <v>162947</v>
      </c>
      <c r="X158" s="73">
        <v>159673</v>
      </c>
      <c r="Y158" s="73">
        <v>131918</v>
      </c>
      <c r="Z158" s="73">
        <v>145209</v>
      </c>
    </row>
    <row r="159" spans="2:26" x14ac:dyDescent="0.35">
      <c r="B159" s="65" t="s">
        <v>262</v>
      </c>
      <c r="C159" s="68">
        <v>1800</v>
      </c>
      <c r="D159" s="70">
        <v>0</v>
      </c>
      <c r="E159" s="70">
        <v>0</v>
      </c>
      <c r="F159" s="70">
        <v>0</v>
      </c>
      <c r="G159" s="70">
        <v>0</v>
      </c>
      <c r="H159" s="70">
        <v>0</v>
      </c>
      <c r="I159" s="70">
        <v>0</v>
      </c>
      <c r="J159" s="70">
        <v>0</v>
      </c>
      <c r="K159" s="70">
        <v>0</v>
      </c>
      <c r="L159" s="70">
        <v>0</v>
      </c>
      <c r="M159" s="70">
        <v>0</v>
      </c>
      <c r="N159" s="70">
        <v>0</v>
      </c>
      <c r="O159" s="70">
        <v>0</v>
      </c>
      <c r="P159" s="70">
        <v>0</v>
      </c>
      <c r="Q159" s="70">
        <v>0</v>
      </c>
      <c r="R159" s="70">
        <v>0</v>
      </c>
      <c r="S159" s="70">
        <v>0</v>
      </c>
      <c r="T159" s="70">
        <v>0</v>
      </c>
      <c r="U159" s="70">
        <v>0</v>
      </c>
      <c r="V159" s="70">
        <v>0</v>
      </c>
      <c r="W159" s="70">
        <v>0</v>
      </c>
      <c r="X159" s="70">
        <v>0</v>
      </c>
      <c r="Y159" s="70" t="s">
        <v>387</v>
      </c>
      <c r="Z159" s="70"/>
    </row>
    <row r="160" spans="2:26" x14ac:dyDescent="0.35">
      <c r="B160" s="65" t="s">
        <v>263</v>
      </c>
      <c r="C160" s="68">
        <v>3020</v>
      </c>
      <c r="D160" s="68">
        <v>10241</v>
      </c>
      <c r="E160" s="68">
        <v>49394</v>
      </c>
      <c r="F160" s="68">
        <v>47215</v>
      </c>
      <c r="G160" s="68">
        <v>59749</v>
      </c>
      <c r="H160" s="68">
        <v>60293</v>
      </c>
      <c r="I160" s="68">
        <v>70241</v>
      </c>
      <c r="J160" s="68">
        <v>73171</v>
      </c>
      <c r="K160" s="68">
        <v>93808</v>
      </c>
      <c r="L160" s="68">
        <v>87020</v>
      </c>
      <c r="M160" s="68">
        <v>99972</v>
      </c>
      <c r="N160" s="68">
        <v>102134</v>
      </c>
      <c r="O160" s="68">
        <v>116348</v>
      </c>
      <c r="P160" s="68">
        <v>123960</v>
      </c>
      <c r="Q160" s="68">
        <v>141395</v>
      </c>
      <c r="R160" s="68">
        <v>131075</v>
      </c>
      <c r="S160" s="68">
        <v>151530</v>
      </c>
      <c r="T160" s="68">
        <v>192650</v>
      </c>
      <c r="U160" s="68">
        <v>172841</v>
      </c>
      <c r="V160" s="68">
        <v>201970</v>
      </c>
      <c r="W160" s="73">
        <v>209480</v>
      </c>
      <c r="X160" s="73">
        <v>211563</v>
      </c>
      <c r="Y160" s="73">
        <v>215369</v>
      </c>
      <c r="Z160" s="73">
        <v>239343</v>
      </c>
    </row>
    <row r="161" spans="2:26" x14ac:dyDescent="0.35">
      <c r="B161" s="65" t="s">
        <v>264</v>
      </c>
      <c r="C161" s="68">
        <v>180</v>
      </c>
      <c r="D161" s="68">
        <v>22</v>
      </c>
      <c r="E161" s="70">
        <v>0</v>
      </c>
      <c r="F161" s="70">
        <v>0</v>
      </c>
      <c r="G161" s="70">
        <v>0</v>
      </c>
      <c r="H161" s="70">
        <v>0</v>
      </c>
      <c r="I161" s="70">
        <v>0</v>
      </c>
      <c r="J161" s="70">
        <v>0</v>
      </c>
      <c r="K161" s="70">
        <v>0</v>
      </c>
      <c r="L161" s="70">
        <v>0</v>
      </c>
      <c r="M161" s="70">
        <v>0</v>
      </c>
      <c r="N161" s="70">
        <v>0</v>
      </c>
      <c r="O161" s="70">
        <v>0</v>
      </c>
      <c r="P161" s="70">
        <v>0</v>
      </c>
      <c r="Q161" s="70">
        <v>0</v>
      </c>
      <c r="R161" s="70">
        <v>0</v>
      </c>
      <c r="S161" s="70">
        <v>0</v>
      </c>
      <c r="T161" s="70">
        <v>0</v>
      </c>
      <c r="U161" s="70">
        <v>0</v>
      </c>
      <c r="V161" s="70">
        <v>0</v>
      </c>
      <c r="W161" s="70">
        <v>0</v>
      </c>
      <c r="X161" s="70">
        <v>0</v>
      </c>
      <c r="Y161" s="70" t="s">
        <v>387</v>
      </c>
      <c r="Z161" s="70"/>
    </row>
    <row r="162" spans="2:26" x14ac:dyDescent="0.35">
      <c r="B162" s="65" t="s">
        <v>265</v>
      </c>
      <c r="C162" s="68">
        <v>13680</v>
      </c>
      <c r="D162" s="68">
        <v>10060</v>
      </c>
      <c r="E162" s="68">
        <v>6929</v>
      </c>
      <c r="F162" s="68">
        <v>11919</v>
      </c>
      <c r="G162" s="68">
        <v>6772</v>
      </c>
      <c r="H162" s="68">
        <v>10405</v>
      </c>
      <c r="I162" s="68">
        <v>6686</v>
      </c>
      <c r="J162" s="68">
        <v>8678</v>
      </c>
      <c r="K162" s="68">
        <v>6844</v>
      </c>
      <c r="L162" s="68">
        <v>8397</v>
      </c>
      <c r="M162" s="68">
        <v>9930</v>
      </c>
      <c r="N162" s="68">
        <v>8971</v>
      </c>
      <c r="O162" s="68">
        <v>7452</v>
      </c>
      <c r="P162" s="68">
        <v>7122</v>
      </c>
      <c r="Q162" s="70">
        <v>0</v>
      </c>
      <c r="R162" s="70">
        <v>0</v>
      </c>
      <c r="S162" s="70">
        <v>0</v>
      </c>
      <c r="T162" s="70">
        <v>0</v>
      </c>
      <c r="U162" s="70">
        <v>0</v>
      </c>
      <c r="V162" s="68">
        <v>9391</v>
      </c>
      <c r="W162" s="73">
        <v>6930</v>
      </c>
      <c r="X162" s="73">
        <v>8554</v>
      </c>
      <c r="Y162" s="73">
        <v>6666</v>
      </c>
      <c r="Z162" s="73">
        <v>5027</v>
      </c>
    </row>
    <row r="163" spans="2:26" x14ac:dyDescent="0.35">
      <c r="B163" s="65" t="s">
        <v>266</v>
      </c>
      <c r="C163" s="68">
        <v>49960</v>
      </c>
      <c r="D163" s="68">
        <v>27383</v>
      </c>
      <c r="E163" s="68">
        <v>17071</v>
      </c>
      <c r="F163" s="68">
        <v>15069</v>
      </c>
      <c r="G163" s="68">
        <v>13445</v>
      </c>
      <c r="H163" s="68">
        <v>11948</v>
      </c>
      <c r="I163" s="68">
        <v>15905</v>
      </c>
      <c r="J163" s="68">
        <v>14884</v>
      </c>
      <c r="K163" s="68">
        <v>13463</v>
      </c>
      <c r="L163" s="68">
        <v>13069</v>
      </c>
      <c r="M163" s="68">
        <v>12447</v>
      </c>
      <c r="N163" s="68">
        <v>11373</v>
      </c>
      <c r="O163" s="68">
        <v>11774</v>
      </c>
      <c r="P163" s="68">
        <v>12728</v>
      </c>
      <c r="Q163" s="68">
        <v>10579</v>
      </c>
      <c r="R163" s="68">
        <v>11514</v>
      </c>
      <c r="S163" s="68">
        <v>8629</v>
      </c>
      <c r="T163" s="68">
        <v>9718</v>
      </c>
      <c r="U163" s="68">
        <v>9471</v>
      </c>
      <c r="V163" s="68">
        <v>9163</v>
      </c>
      <c r="W163" s="73">
        <v>9202</v>
      </c>
      <c r="X163" s="73">
        <v>7922</v>
      </c>
      <c r="Y163" s="73">
        <v>9628</v>
      </c>
      <c r="Z163" s="73">
        <v>9285</v>
      </c>
    </row>
    <row r="164" spans="2:26" x14ac:dyDescent="0.35">
      <c r="B164" s="65" t="s">
        <v>267</v>
      </c>
      <c r="C164" s="68">
        <v>120</v>
      </c>
      <c r="D164" s="68">
        <v>49</v>
      </c>
      <c r="E164" s="70">
        <v>0</v>
      </c>
      <c r="F164" s="70">
        <v>0</v>
      </c>
      <c r="G164" s="70">
        <v>0</v>
      </c>
      <c r="H164" s="70">
        <v>0</v>
      </c>
      <c r="I164" s="70">
        <v>0</v>
      </c>
      <c r="J164" s="70">
        <v>0</v>
      </c>
      <c r="K164" s="70">
        <v>0</v>
      </c>
      <c r="L164" s="70">
        <v>0</v>
      </c>
      <c r="M164" s="70">
        <v>0</v>
      </c>
      <c r="N164" s="70">
        <v>0</v>
      </c>
      <c r="O164" s="70">
        <v>0</v>
      </c>
      <c r="P164" s="70">
        <v>0</v>
      </c>
      <c r="Q164" s="70">
        <v>0</v>
      </c>
      <c r="R164" s="70">
        <v>0</v>
      </c>
      <c r="S164" s="70">
        <v>0</v>
      </c>
      <c r="T164" s="70">
        <v>0</v>
      </c>
      <c r="U164" s="70">
        <v>0</v>
      </c>
      <c r="V164" s="70">
        <v>0</v>
      </c>
      <c r="W164" s="70">
        <v>0</v>
      </c>
      <c r="X164" s="70">
        <v>0</v>
      </c>
      <c r="Y164" s="70" t="s">
        <v>387</v>
      </c>
      <c r="Z164" s="70"/>
    </row>
    <row r="165" spans="2:26" x14ac:dyDescent="0.35">
      <c r="B165" s="65" t="s">
        <v>268</v>
      </c>
      <c r="C165" s="68">
        <v>3880</v>
      </c>
      <c r="D165" s="68">
        <v>4418</v>
      </c>
      <c r="E165" s="68">
        <v>6362</v>
      </c>
      <c r="F165" s="68">
        <v>5631</v>
      </c>
      <c r="G165" s="68">
        <v>7663</v>
      </c>
      <c r="H165" s="68">
        <v>9115</v>
      </c>
      <c r="I165" s="68">
        <v>5867</v>
      </c>
      <c r="J165" s="68">
        <v>6804</v>
      </c>
      <c r="K165" s="68">
        <v>5811</v>
      </c>
      <c r="L165" s="68">
        <v>10959</v>
      </c>
      <c r="M165" s="68">
        <v>7097</v>
      </c>
      <c r="N165" s="68">
        <v>6882</v>
      </c>
      <c r="O165" s="68">
        <v>10480</v>
      </c>
      <c r="P165" s="68">
        <v>7610</v>
      </c>
      <c r="Q165" s="68">
        <v>10936</v>
      </c>
      <c r="R165" s="68">
        <v>10446</v>
      </c>
      <c r="S165" s="68">
        <v>11832</v>
      </c>
      <c r="T165" s="68">
        <v>12926</v>
      </c>
      <c r="U165" s="68">
        <v>12608</v>
      </c>
      <c r="V165" s="68">
        <v>11317</v>
      </c>
      <c r="W165" s="73">
        <v>12135</v>
      </c>
      <c r="X165" s="73">
        <v>12767</v>
      </c>
      <c r="Y165" s="73">
        <v>18798</v>
      </c>
      <c r="Z165" s="73">
        <v>13983</v>
      </c>
    </row>
    <row r="166" spans="2:26" x14ac:dyDescent="0.35">
      <c r="B166" s="65" t="s">
        <v>269</v>
      </c>
      <c r="C166" s="70">
        <v>0</v>
      </c>
      <c r="D166" s="68">
        <v>258</v>
      </c>
      <c r="E166" s="70">
        <v>0</v>
      </c>
      <c r="F166" s="70">
        <v>0</v>
      </c>
      <c r="G166" s="70">
        <v>0</v>
      </c>
      <c r="H166" s="70">
        <v>0</v>
      </c>
      <c r="I166" s="70">
        <v>0</v>
      </c>
      <c r="J166" s="70">
        <v>0</v>
      </c>
      <c r="K166" s="70">
        <v>0</v>
      </c>
      <c r="L166" s="70">
        <v>0</v>
      </c>
      <c r="M166" s="70">
        <v>0</v>
      </c>
      <c r="N166" s="70">
        <v>0</v>
      </c>
      <c r="O166" s="70">
        <v>0</v>
      </c>
      <c r="P166" s="70">
        <v>0</v>
      </c>
      <c r="Q166" s="70">
        <v>0</v>
      </c>
      <c r="R166" s="70">
        <v>0</v>
      </c>
      <c r="S166" s="70">
        <v>0</v>
      </c>
      <c r="T166" s="70">
        <v>0</v>
      </c>
      <c r="U166" s="70">
        <v>0</v>
      </c>
      <c r="V166" s="70">
        <v>0</v>
      </c>
      <c r="W166" s="70">
        <v>0</v>
      </c>
      <c r="X166" s="70">
        <v>0</v>
      </c>
      <c r="Y166" s="70">
        <v>0</v>
      </c>
      <c r="Z166" s="70"/>
    </row>
    <row r="167" spans="2:26" x14ac:dyDescent="0.35">
      <c r="B167" s="65" t="s">
        <v>270</v>
      </c>
      <c r="C167" s="68">
        <v>7100</v>
      </c>
      <c r="D167" s="68">
        <v>5950</v>
      </c>
      <c r="E167" s="68">
        <v>10335</v>
      </c>
      <c r="F167" s="70">
        <v>0</v>
      </c>
      <c r="G167" s="70">
        <v>0</v>
      </c>
      <c r="H167" s="70">
        <v>0</v>
      </c>
      <c r="I167" s="70">
        <v>0</v>
      </c>
      <c r="J167" s="70">
        <v>0</v>
      </c>
      <c r="K167" s="70">
        <v>0</v>
      </c>
      <c r="L167" s="70">
        <v>0</v>
      </c>
      <c r="M167" s="70">
        <v>0</v>
      </c>
      <c r="N167" s="70">
        <v>0</v>
      </c>
      <c r="O167" s="70">
        <v>0</v>
      </c>
      <c r="P167" s="70">
        <v>0</v>
      </c>
      <c r="Q167" s="70">
        <v>0</v>
      </c>
      <c r="R167" s="70">
        <v>0</v>
      </c>
      <c r="S167" s="70">
        <v>0</v>
      </c>
      <c r="T167" s="70">
        <v>0</v>
      </c>
      <c r="U167" s="70">
        <v>0</v>
      </c>
      <c r="V167" s="70">
        <v>0</v>
      </c>
      <c r="W167" s="70">
        <v>0</v>
      </c>
      <c r="X167" s="70">
        <v>0</v>
      </c>
      <c r="Y167" s="70">
        <v>0</v>
      </c>
      <c r="Z167" s="70"/>
    </row>
    <row r="168" spans="2:26" x14ac:dyDescent="0.35">
      <c r="B168" s="65" t="s">
        <v>271</v>
      </c>
      <c r="C168" s="68">
        <v>180</v>
      </c>
      <c r="D168" s="70">
        <v>0</v>
      </c>
      <c r="E168" s="70">
        <v>0</v>
      </c>
      <c r="F168" s="70">
        <v>0</v>
      </c>
      <c r="G168" s="70">
        <v>0</v>
      </c>
      <c r="H168" s="70">
        <v>0</v>
      </c>
      <c r="I168" s="70">
        <v>0</v>
      </c>
      <c r="J168" s="70">
        <v>0</v>
      </c>
      <c r="K168" s="70">
        <v>0</v>
      </c>
      <c r="L168" s="70">
        <v>0</v>
      </c>
      <c r="M168" s="70">
        <v>0</v>
      </c>
      <c r="N168" s="70">
        <v>0</v>
      </c>
      <c r="O168" s="70">
        <v>0</v>
      </c>
      <c r="P168" s="70">
        <v>0</v>
      </c>
      <c r="Q168" s="70">
        <v>0</v>
      </c>
      <c r="R168" s="70">
        <v>0</v>
      </c>
      <c r="S168" s="70">
        <v>0</v>
      </c>
      <c r="T168" s="70">
        <v>0</v>
      </c>
      <c r="U168" s="70">
        <v>0</v>
      </c>
      <c r="V168" s="70">
        <v>0</v>
      </c>
      <c r="W168" s="70">
        <v>0</v>
      </c>
      <c r="X168" s="70">
        <v>0</v>
      </c>
      <c r="Y168" s="70">
        <v>0</v>
      </c>
      <c r="Z168" s="70"/>
    </row>
    <row r="169" spans="2:26" x14ac:dyDescent="0.35">
      <c r="B169" s="65" t="s">
        <v>272</v>
      </c>
      <c r="C169" s="68">
        <v>20</v>
      </c>
      <c r="D169" s="70">
        <v>0</v>
      </c>
      <c r="E169" s="70">
        <v>0</v>
      </c>
      <c r="F169" s="70">
        <v>0</v>
      </c>
      <c r="G169" s="70">
        <v>0</v>
      </c>
      <c r="H169" s="70">
        <v>0</v>
      </c>
      <c r="I169" s="70">
        <v>0</v>
      </c>
      <c r="J169" s="70">
        <v>0</v>
      </c>
      <c r="K169" s="70">
        <v>0</v>
      </c>
      <c r="L169" s="70">
        <v>0</v>
      </c>
      <c r="M169" s="70">
        <v>0</v>
      </c>
      <c r="N169" s="70">
        <v>0</v>
      </c>
      <c r="O169" s="70">
        <v>0</v>
      </c>
      <c r="P169" s="70">
        <v>0</v>
      </c>
      <c r="Q169" s="70">
        <v>0</v>
      </c>
      <c r="R169" s="70">
        <v>0</v>
      </c>
      <c r="S169" s="70">
        <v>0</v>
      </c>
      <c r="T169" s="70">
        <v>0</v>
      </c>
      <c r="U169" s="70">
        <v>0</v>
      </c>
      <c r="V169" s="70">
        <v>0</v>
      </c>
      <c r="W169" s="70">
        <v>0</v>
      </c>
      <c r="X169" s="70">
        <v>0</v>
      </c>
      <c r="Y169" s="70">
        <v>0</v>
      </c>
      <c r="Z169" s="70"/>
    </row>
    <row r="170" spans="2:26" x14ac:dyDescent="0.35">
      <c r="B170" s="65" t="s">
        <v>273</v>
      </c>
      <c r="C170" s="70">
        <v>0</v>
      </c>
      <c r="D170" s="68">
        <v>23</v>
      </c>
      <c r="E170" s="70">
        <v>0</v>
      </c>
      <c r="F170" s="70">
        <v>0</v>
      </c>
      <c r="G170" s="70">
        <v>0</v>
      </c>
      <c r="H170" s="70">
        <v>0</v>
      </c>
      <c r="I170" s="70">
        <v>0</v>
      </c>
      <c r="J170" s="70">
        <v>0</v>
      </c>
      <c r="K170" s="70">
        <v>0</v>
      </c>
      <c r="L170" s="70">
        <v>0</v>
      </c>
      <c r="M170" s="70">
        <v>0</v>
      </c>
      <c r="N170" s="70">
        <v>0</v>
      </c>
      <c r="O170" s="70">
        <v>0</v>
      </c>
      <c r="P170" s="70">
        <v>0</v>
      </c>
      <c r="Q170" s="70">
        <v>0</v>
      </c>
      <c r="R170" s="70">
        <v>0</v>
      </c>
      <c r="S170" s="70">
        <v>0</v>
      </c>
      <c r="T170" s="70">
        <v>0</v>
      </c>
      <c r="U170" s="70">
        <v>0</v>
      </c>
      <c r="V170" s="70">
        <v>0</v>
      </c>
      <c r="W170" s="70">
        <v>0</v>
      </c>
      <c r="X170" s="70">
        <v>0</v>
      </c>
      <c r="Y170" s="70">
        <v>0</v>
      </c>
      <c r="Z170" s="70"/>
    </row>
    <row r="171" spans="2:26" x14ac:dyDescent="0.35">
      <c r="B171" s="65" t="s">
        <v>274</v>
      </c>
      <c r="C171" s="68">
        <v>9880</v>
      </c>
      <c r="D171" s="68">
        <v>8088</v>
      </c>
      <c r="E171" s="68">
        <v>42584</v>
      </c>
      <c r="F171" s="68">
        <v>49151</v>
      </c>
      <c r="G171" s="68">
        <v>52628</v>
      </c>
      <c r="H171" s="68">
        <v>61359</v>
      </c>
      <c r="I171" s="68">
        <v>72764</v>
      </c>
      <c r="J171" s="68">
        <v>72501</v>
      </c>
      <c r="K171" s="68">
        <v>82329</v>
      </c>
      <c r="L171" s="68">
        <v>83042</v>
      </c>
      <c r="M171" s="68">
        <v>78919</v>
      </c>
      <c r="N171" s="68">
        <v>91316</v>
      </c>
      <c r="O171" s="68">
        <v>94219</v>
      </c>
      <c r="P171" s="68">
        <v>108890</v>
      </c>
      <c r="Q171" s="68">
        <v>70761</v>
      </c>
      <c r="R171" s="68">
        <v>93966</v>
      </c>
      <c r="S171" s="68">
        <v>112393</v>
      </c>
      <c r="T171" s="68">
        <v>105248</v>
      </c>
      <c r="U171" s="68">
        <v>126908</v>
      </c>
      <c r="V171" s="68">
        <v>101188</v>
      </c>
      <c r="W171" s="73">
        <v>92934</v>
      </c>
      <c r="X171" s="73">
        <v>106528</v>
      </c>
      <c r="Y171" s="73">
        <v>60658</v>
      </c>
      <c r="Z171" s="73">
        <v>69835</v>
      </c>
    </row>
    <row r="172" spans="2:26" x14ac:dyDescent="0.35">
      <c r="B172" s="65" t="s">
        <v>275</v>
      </c>
      <c r="C172" s="68">
        <v>10220</v>
      </c>
      <c r="D172" s="68">
        <v>8523</v>
      </c>
      <c r="E172" s="68">
        <v>12750</v>
      </c>
      <c r="F172" s="68">
        <v>24695</v>
      </c>
      <c r="G172" s="68">
        <v>18323</v>
      </c>
      <c r="H172" s="68">
        <v>13574</v>
      </c>
      <c r="I172" s="68">
        <v>19062</v>
      </c>
      <c r="J172" s="68">
        <v>20825</v>
      </c>
      <c r="K172" s="68">
        <v>27311</v>
      </c>
      <c r="L172" s="68">
        <v>22531</v>
      </c>
      <c r="M172" s="68">
        <v>19453</v>
      </c>
      <c r="N172" s="68">
        <v>16689</v>
      </c>
      <c r="O172" s="68">
        <v>18719</v>
      </c>
      <c r="P172" s="68">
        <v>23191</v>
      </c>
      <c r="Q172" s="68">
        <v>18514</v>
      </c>
      <c r="R172" s="68">
        <v>15045</v>
      </c>
      <c r="S172" s="68">
        <v>13749</v>
      </c>
      <c r="T172" s="68">
        <v>16686</v>
      </c>
      <c r="U172" s="68">
        <v>18782</v>
      </c>
      <c r="V172" s="68">
        <v>18468</v>
      </c>
      <c r="W172" s="73">
        <v>17104</v>
      </c>
      <c r="X172" s="73">
        <v>17098</v>
      </c>
      <c r="Y172" s="73">
        <v>9148</v>
      </c>
      <c r="Z172" s="73">
        <v>9069</v>
      </c>
    </row>
    <row r="173" spans="2:26" x14ac:dyDescent="0.35">
      <c r="B173" s="65" t="s">
        <v>276</v>
      </c>
      <c r="C173" s="68">
        <v>1040</v>
      </c>
      <c r="D173" s="68">
        <v>837</v>
      </c>
      <c r="E173" s="70">
        <v>0</v>
      </c>
      <c r="F173" s="68">
        <v>36200</v>
      </c>
      <c r="G173" s="68">
        <v>26322</v>
      </c>
      <c r="H173" s="68">
        <v>31264</v>
      </c>
      <c r="I173" s="68">
        <v>31930</v>
      </c>
      <c r="J173" s="68">
        <v>44582</v>
      </c>
      <c r="K173" s="68">
        <v>54047</v>
      </c>
      <c r="L173" s="68">
        <v>48170</v>
      </c>
      <c r="M173" s="68">
        <v>43330</v>
      </c>
      <c r="N173" s="68">
        <v>51826</v>
      </c>
      <c r="O173" s="68">
        <v>57464</v>
      </c>
      <c r="P173" s="68">
        <v>61468</v>
      </c>
      <c r="Q173" s="68">
        <v>48401</v>
      </c>
      <c r="R173" s="68">
        <v>44090</v>
      </c>
      <c r="S173" s="68">
        <v>56355</v>
      </c>
      <c r="T173" s="68">
        <v>45497</v>
      </c>
      <c r="U173" s="68">
        <v>54678</v>
      </c>
      <c r="V173" s="68">
        <v>47948</v>
      </c>
      <c r="W173" s="73">
        <v>54776</v>
      </c>
      <c r="X173" s="73">
        <v>60479</v>
      </c>
      <c r="Y173" s="73">
        <v>44807</v>
      </c>
      <c r="Z173" s="73">
        <v>57839</v>
      </c>
    </row>
    <row r="174" spans="2:26" x14ac:dyDescent="0.35">
      <c r="B174" s="65" t="s">
        <v>277</v>
      </c>
      <c r="C174" s="68">
        <v>5100</v>
      </c>
      <c r="D174" s="68">
        <v>2290</v>
      </c>
      <c r="E174" s="68">
        <v>24574</v>
      </c>
      <c r="F174" s="68">
        <v>17708</v>
      </c>
      <c r="G174" s="68">
        <v>14182</v>
      </c>
      <c r="H174" s="68">
        <v>18939</v>
      </c>
      <c r="I174" s="68">
        <v>15566</v>
      </c>
      <c r="J174" s="68">
        <v>19542</v>
      </c>
      <c r="K174" s="68">
        <v>20672</v>
      </c>
      <c r="L174" s="68">
        <v>19205</v>
      </c>
      <c r="M174" s="68">
        <v>23886</v>
      </c>
      <c r="N174" s="68">
        <v>18272</v>
      </c>
      <c r="O174" s="68">
        <v>19354</v>
      </c>
      <c r="P174" s="68">
        <v>18063</v>
      </c>
      <c r="Q174" s="68">
        <v>26880</v>
      </c>
      <c r="R174" s="68">
        <v>27654</v>
      </c>
      <c r="S174" s="68">
        <v>26020</v>
      </c>
      <c r="T174" s="68">
        <v>30239</v>
      </c>
      <c r="U174" s="68">
        <v>30530</v>
      </c>
      <c r="V174" s="68">
        <v>23422</v>
      </c>
      <c r="W174" s="73">
        <v>20716</v>
      </c>
      <c r="X174" s="73">
        <v>19153</v>
      </c>
      <c r="Y174" s="73">
        <v>24911</v>
      </c>
      <c r="Z174" s="73">
        <v>33232</v>
      </c>
    </row>
    <row r="175" spans="2:26" x14ac:dyDescent="0.35">
      <c r="B175" s="65" t="s">
        <v>278</v>
      </c>
      <c r="C175" s="68">
        <v>213500</v>
      </c>
      <c r="D175" s="70">
        <v>0</v>
      </c>
      <c r="E175" s="68">
        <v>22769</v>
      </c>
      <c r="F175" s="68">
        <v>29781</v>
      </c>
      <c r="G175" s="68">
        <v>26977</v>
      </c>
      <c r="H175" s="68">
        <v>30886</v>
      </c>
      <c r="I175" s="68">
        <v>32510</v>
      </c>
      <c r="J175" s="68">
        <v>26079</v>
      </c>
      <c r="K175" s="68">
        <v>27675</v>
      </c>
      <c r="L175" s="68">
        <v>31184</v>
      </c>
      <c r="M175" s="68">
        <v>26585</v>
      </c>
      <c r="N175" s="68">
        <v>31074</v>
      </c>
      <c r="O175" s="68">
        <v>31484</v>
      </c>
      <c r="P175" s="68">
        <v>32119</v>
      </c>
      <c r="Q175" s="68">
        <v>36744</v>
      </c>
      <c r="R175" s="68">
        <v>33890</v>
      </c>
      <c r="S175" s="68">
        <v>37653</v>
      </c>
      <c r="T175" s="68">
        <v>41725</v>
      </c>
      <c r="U175" s="68">
        <v>45330</v>
      </c>
      <c r="V175" s="68">
        <v>48595</v>
      </c>
      <c r="W175" s="73">
        <v>51520</v>
      </c>
      <c r="X175" s="73">
        <v>52716</v>
      </c>
      <c r="Y175" s="73">
        <v>43366</v>
      </c>
      <c r="Z175" s="73">
        <v>47570</v>
      </c>
    </row>
    <row r="176" spans="2:26" x14ac:dyDescent="0.35">
      <c r="B176" s="65" t="s">
        <v>279</v>
      </c>
      <c r="C176" s="68">
        <v>120</v>
      </c>
      <c r="D176" s="68">
        <v>91</v>
      </c>
      <c r="E176" s="70">
        <v>0</v>
      </c>
      <c r="F176" s="70">
        <v>0</v>
      </c>
      <c r="G176" s="70">
        <v>0</v>
      </c>
      <c r="H176" s="70">
        <v>0</v>
      </c>
      <c r="I176" s="70">
        <v>0</v>
      </c>
      <c r="J176" s="70">
        <v>0</v>
      </c>
      <c r="K176" s="70">
        <v>0</v>
      </c>
      <c r="L176" s="70">
        <v>0</v>
      </c>
      <c r="M176" s="70">
        <v>0</v>
      </c>
      <c r="N176" s="70">
        <v>0</v>
      </c>
      <c r="O176" s="70">
        <v>0</v>
      </c>
      <c r="P176" s="70">
        <v>0</v>
      </c>
      <c r="Q176" s="70">
        <v>0</v>
      </c>
      <c r="R176" s="70">
        <v>0</v>
      </c>
      <c r="S176" s="70">
        <v>0</v>
      </c>
      <c r="T176" s="70">
        <v>0</v>
      </c>
      <c r="U176" s="70">
        <v>0</v>
      </c>
      <c r="V176" s="70">
        <v>0</v>
      </c>
      <c r="W176" s="70">
        <v>0</v>
      </c>
      <c r="X176" s="70">
        <v>0</v>
      </c>
      <c r="Y176" s="70" t="s">
        <v>387</v>
      </c>
      <c r="Z176" s="70"/>
    </row>
    <row r="177" spans="2:26" x14ac:dyDescent="0.35">
      <c r="B177" s="65" t="s">
        <v>280</v>
      </c>
      <c r="C177" s="68">
        <v>280</v>
      </c>
      <c r="D177" s="68">
        <v>30</v>
      </c>
      <c r="E177" s="68">
        <v>5172</v>
      </c>
      <c r="F177" s="68">
        <v>7280</v>
      </c>
      <c r="G177" s="68">
        <v>5899</v>
      </c>
      <c r="H177" s="68">
        <v>8954</v>
      </c>
      <c r="I177" s="68">
        <v>3926</v>
      </c>
      <c r="J177" s="70">
        <v>0</v>
      </c>
      <c r="K177" s="70">
        <v>0</v>
      </c>
      <c r="L177" s="70">
        <v>0</v>
      </c>
      <c r="M177" s="70">
        <v>0</v>
      </c>
      <c r="N177" s="70">
        <v>0</v>
      </c>
      <c r="O177" s="70">
        <v>0</v>
      </c>
      <c r="P177" s="70">
        <v>0</v>
      </c>
      <c r="Q177" s="70">
        <v>0</v>
      </c>
      <c r="R177" s="70">
        <v>0</v>
      </c>
      <c r="S177" s="70">
        <v>0</v>
      </c>
      <c r="T177" s="70">
        <v>0</v>
      </c>
      <c r="U177" s="70">
        <v>0</v>
      </c>
      <c r="V177" s="70">
        <v>0</v>
      </c>
      <c r="W177" s="70">
        <v>0</v>
      </c>
      <c r="X177" s="70">
        <v>0</v>
      </c>
      <c r="Y177" s="70" t="s">
        <v>387</v>
      </c>
      <c r="Z177" s="70"/>
    </row>
    <row r="178" spans="2:26" x14ac:dyDescent="0.35">
      <c r="B178" s="65" t="s">
        <v>281</v>
      </c>
      <c r="C178" s="68">
        <v>540</v>
      </c>
      <c r="D178" s="68">
        <v>196236</v>
      </c>
      <c r="E178" s="68">
        <v>157691</v>
      </c>
      <c r="F178" s="68">
        <v>173815</v>
      </c>
      <c r="G178" s="68">
        <v>197520</v>
      </c>
      <c r="H178" s="68">
        <v>211891</v>
      </c>
      <c r="I178" s="68">
        <v>220206</v>
      </c>
      <c r="J178" s="68">
        <v>227936</v>
      </c>
      <c r="K178" s="68">
        <v>233916</v>
      </c>
      <c r="L178" s="68">
        <v>251045</v>
      </c>
      <c r="M178" s="68">
        <v>268653</v>
      </c>
      <c r="N178" s="68">
        <v>265033</v>
      </c>
      <c r="O178" s="68">
        <v>267273</v>
      </c>
      <c r="P178" s="68">
        <v>269816</v>
      </c>
      <c r="Q178" s="68">
        <v>285665</v>
      </c>
      <c r="R178" s="68">
        <v>270819</v>
      </c>
      <c r="S178" s="68">
        <v>291861</v>
      </c>
      <c r="T178" s="68">
        <v>280431</v>
      </c>
      <c r="U178" s="68">
        <v>290462</v>
      </c>
      <c r="V178" s="68">
        <v>290677</v>
      </c>
      <c r="W178" s="73">
        <v>271246</v>
      </c>
      <c r="X178" s="73">
        <v>286931</v>
      </c>
      <c r="Y178" s="73">
        <v>289476</v>
      </c>
      <c r="Z178" s="73">
        <v>319015</v>
      </c>
    </row>
    <row r="179" spans="2:26" x14ac:dyDescent="0.35">
      <c r="B179" s="65" t="s">
        <v>282</v>
      </c>
      <c r="C179" s="68">
        <v>69180</v>
      </c>
      <c r="D179" s="68">
        <v>58322</v>
      </c>
      <c r="E179" s="68">
        <v>51561</v>
      </c>
      <c r="F179" s="68">
        <v>49544</v>
      </c>
      <c r="G179" s="68">
        <v>51953</v>
      </c>
      <c r="H179" s="68">
        <v>45679</v>
      </c>
      <c r="I179" s="68">
        <v>46179</v>
      </c>
      <c r="J179" s="68">
        <v>46764</v>
      </c>
      <c r="K179" s="68">
        <v>51687</v>
      </c>
      <c r="L179" s="68">
        <v>46900</v>
      </c>
      <c r="M179" s="68">
        <v>45485</v>
      </c>
      <c r="N179" s="68">
        <v>50802</v>
      </c>
      <c r="O179" s="68">
        <v>45307</v>
      </c>
      <c r="P179" s="68">
        <v>44317</v>
      </c>
      <c r="Q179" s="68">
        <v>40198</v>
      </c>
      <c r="R179" s="68">
        <v>44310</v>
      </c>
      <c r="S179" s="68">
        <v>46038</v>
      </c>
      <c r="T179" s="68">
        <v>47612</v>
      </c>
      <c r="U179" s="68">
        <v>43910</v>
      </c>
      <c r="V179" s="68">
        <v>45634</v>
      </c>
      <c r="W179" s="73">
        <v>46677</v>
      </c>
      <c r="X179" s="73">
        <v>48039</v>
      </c>
      <c r="Y179" s="73">
        <v>48641</v>
      </c>
      <c r="Z179" s="73">
        <v>49316</v>
      </c>
    </row>
    <row r="180" spans="2:26" x14ac:dyDescent="0.35">
      <c r="B180" s="65" t="s">
        <v>283</v>
      </c>
      <c r="C180" s="68">
        <v>7700</v>
      </c>
      <c r="D180" s="68">
        <v>30311</v>
      </c>
      <c r="E180" s="68">
        <v>95593</v>
      </c>
      <c r="F180" s="68">
        <v>107786</v>
      </c>
      <c r="G180" s="68">
        <v>118464</v>
      </c>
      <c r="H180" s="68">
        <v>112440</v>
      </c>
      <c r="I180" s="68">
        <v>122327</v>
      </c>
      <c r="J180" s="68">
        <v>141534</v>
      </c>
      <c r="K180" s="68">
        <v>145860</v>
      </c>
      <c r="L180" s="68">
        <v>156292</v>
      </c>
      <c r="M180" s="68">
        <v>164976</v>
      </c>
      <c r="N180" s="68">
        <v>166622</v>
      </c>
      <c r="O180" s="68">
        <v>179917</v>
      </c>
      <c r="P180" s="68">
        <v>181025</v>
      </c>
      <c r="Q180" s="68">
        <v>186511</v>
      </c>
      <c r="R180" s="68">
        <v>210803</v>
      </c>
      <c r="S180" s="68">
        <v>235248</v>
      </c>
      <c r="T180" s="68">
        <v>246941</v>
      </c>
      <c r="U180" s="68">
        <v>243519</v>
      </c>
      <c r="V180" s="68">
        <v>262734</v>
      </c>
      <c r="W180" s="73">
        <v>258546</v>
      </c>
      <c r="X180" s="73">
        <v>267777</v>
      </c>
      <c r="Y180" s="73">
        <v>276149</v>
      </c>
      <c r="Z180" s="73">
        <v>274741</v>
      </c>
    </row>
    <row r="181" spans="2:26" x14ac:dyDescent="0.35">
      <c r="B181" s="65" t="s">
        <v>284</v>
      </c>
      <c r="C181" s="70">
        <v>0</v>
      </c>
      <c r="D181" s="68">
        <v>294</v>
      </c>
      <c r="E181" s="70">
        <v>0</v>
      </c>
      <c r="F181" s="70">
        <v>0</v>
      </c>
      <c r="G181" s="70">
        <v>0</v>
      </c>
      <c r="H181" s="70">
        <v>0</v>
      </c>
      <c r="I181" s="70">
        <v>0</v>
      </c>
      <c r="J181" s="70">
        <v>0</v>
      </c>
      <c r="K181" s="70">
        <v>0</v>
      </c>
      <c r="L181" s="70">
        <v>0</v>
      </c>
      <c r="M181" s="70">
        <v>0</v>
      </c>
      <c r="N181" s="70">
        <v>0</v>
      </c>
      <c r="O181" s="70">
        <v>0</v>
      </c>
      <c r="P181" s="70">
        <v>0</v>
      </c>
      <c r="Q181" s="70">
        <v>0</v>
      </c>
      <c r="R181" s="70">
        <v>0</v>
      </c>
      <c r="S181" s="70">
        <v>0</v>
      </c>
      <c r="T181" s="70">
        <v>0</v>
      </c>
      <c r="U181" s="70">
        <v>0</v>
      </c>
      <c r="V181" s="70">
        <v>0</v>
      </c>
      <c r="W181" s="70">
        <v>0</v>
      </c>
      <c r="X181" s="70">
        <v>0</v>
      </c>
      <c r="Y181" s="70" t="s">
        <v>387</v>
      </c>
      <c r="Z181" s="70"/>
    </row>
    <row r="182" spans="2:26" x14ac:dyDescent="0.35">
      <c r="B182" s="65" t="s">
        <v>285</v>
      </c>
      <c r="C182" s="68">
        <v>20</v>
      </c>
      <c r="D182" s="68">
        <v>13076</v>
      </c>
      <c r="E182" s="70">
        <v>0</v>
      </c>
      <c r="F182" s="70">
        <v>0</v>
      </c>
      <c r="G182" s="70">
        <v>0</v>
      </c>
      <c r="H182" s="70">
        <v>0</v>
      </c>
      <c r="I182" s="70">
        <v>0</v>
      </c>
      <c r="J182" s="70">
        <v>0</v>
      </c>
      <c r="K182" s="70">
        <v>0</v>
      </c>
      <c r="L182" s="70">
        <v>0</v>
      </c>
      <c r="M182" s="70">
        <v>0</v>
      </c>
      <c r="N182" s="70">
        <v>0</v>
      </c>
      <c r="O182" s="70">
        <v>0</v>
      </c>
      <c r="P182" s="70">
        <v>0</v>
      </c>
      <c r="Q182" s="70">
        <v>0</v>
      </c>
      <c r="R182" s="70">
        <v>0</v>
      </c>
      <c r="S182" s="70">
        <v>0</v>
      </c>
      <c r="T182" s="70">
        <v>0</v>
      </c>
      <c r="U182" s="70">
        <v>0</v>
      </c>
      <c r="V182" s="70">
        <v>0</v>
      </c>
      <c r="W182" s="70">
        <v>0</v>
      </c>
      <c r="X182" s="70">
        <v>0</v>
      </c>
      <c r="Y182" s="70" t="s">
        <v>387</v>
      </c>
      <c r="Z182" s="70"/>
    </row>
    <row r="183" spans="2:26" x14ac:dyDescent="0.35">
      <c r="B183" s="65" t="s">
        <v>286</v>
      </c>
      <c r="C183" s="68">
        <v>32380</v>
      </c>
      <c r="D183" s="68">
        <v>43409</v>
      </c>
      <c r="E183" s="68">
        <v>62569</v>
      </c>
      <c r="F183" s="68">
        <v>61614</v>
      </c>
      <c r="G183" s="68">
        <v>70350</v>
      </c>
      <c r="H183" s="68">
        <v>59974</v>
      </c>
      <c r="I183" s="68">
        <v>60219</v>
      </c>
      <c r="J183" s="68">
        <v>63160</v>
      </c>
      <c r="K183" s="68">
        <v>66101</v>
      </c>
      <c r="L183" s="68">
        <v>64878</v>
      </c>
      <c r="M183" s="68">
        <v>58709</v>
      </c>
      <c r="N183" s="68">
        <v>68451</v>
      </c>
      <c r="O183" s="68">
        <v>66595</v>
      </c>
      <c r="P183" s="68">
        <v>68987</v>
      </c>
      <c r="Q183" s="68">
        <v>65635</v>
      </c>
      <c r="R183" s="68">
        <v>64973</v>
      </c>
      <c r="S183" s="68">
        <v>76360</v>
      </c>
      <c r="T183" s="68">
        <v>71624</v>
      </c>
      <c r="U183" s="68">
        <v>67523</v>
      </c>
      <c r="V183" s="68">
        <v>77911</v>
      </c>
      <c r="W183" s="73">
        <v>74992</v>
      </c>
      <c r="X183" s="73">
        <v>70356</v>
      </c>
      <c r="Y183" s="73">
        <v>75638</v>
      </c>
      <c r="Z183" s="73">
        <v>81567</v>
      </c>
    </row>
    <row r="184" spans="2:26" x14ac:dyDescent="0.35">
      <c r="B184" s="65" t="s">
        <v>287</v>
      </c>
      <c r="C184" s="68">
        <v>200</v>
      </c>
      <c r="D184" s="68">
        <v>64</v>
      </c>
      <c r="E184" s="70">
        <v>0</v>
      </c>
      <c r="F184" s="70">
        <v>0</v>
      </c>
      <c r="G184" s="70">
        <v>0</v>
      </c>
      <c r="H184" s="70">
        <v>0</v>
      </c>
      <c r="I184" s="70">
        <v>0</v>
      </c>
      <c r="J184" s="70">
        <v>0</v>
      </c>
      <c r="K184" s="70">
        <v>0</v>
      </c>
      <c r="L184" s="70">
        <v>0</v>
      </c>
      <c r="M184" s="70">
        <v>0</v>
      </c>
      <c r="N184" s="70">
        <v>0</v>
      </c>
      <c r="O184" s="70">
        <v>0</v>
      </c>
      <c r="P184" s="70">
        <v>0</v>
      </c>
      <c r="Q184" s="70">
        <v>0</v>
      </c>
      <c r="R184" s="70">
        <v>0</v>
      </c>
      <c r="S184" s="70">
        <v>0</v>
      </c>
      <c r="T184" s="70">
        <v>0</v>
      </c>
      <c r="U184" s="70">
        <v>0</v>
      </c>
      <c r="V184" s="70">
        <v>0</v>
      </c>
      <c r="W184" s="70">
        <v>0</v>
      </c>
      <c r="X184" s="70">
        <v>0</v>
      </c>
      <c r="Y184" s="70" t="s">
        <v>387</v>
      </c>
      <c r="Z184" s="70"/>
    </row>
    <row r="185" spans="2:26" x14ac:dyDescent="0.35">
      <c r="B185" s="65" t="s">
        <v>288</v>
      </c>
      <c r="C185" s="68">
        <v>860</v>
      </c>
      <c r="D185" s="68">
        <v>1996</v>
      </c>
      <c r="E185" s="68">
        <v>5963</v>
      </c>
      <c r="F185" s="68">
        <v>2751</v>
      </c>
      <c r="G185" s="68">
        <v>9573</v>
      </c>
      <c r="H185" s="68">
        <v>6160</v>
      </c>
      <c r="I185" s="68">
        <v>5487</v>
      </c>
      <c r="J185" s="68">
        <v>7103</v>
      </c>
      <c r="K185" s="68">
        <v>7248</v>
      </c>
      <c r="L185" s="68">
        <v>8464</v>
      </c>
      <c r="M185" s="68">
        <v>7019</v>
      </c>
      <c r="N185" s="68">
        <v>8247</v>
      </c>
      <c r="O185" s="68">
        <v>8328</v>
      </c>
      <c r="P185" s="68">
        <v>9327</v>
      </c>
      <c r="Q185" s="68">
        <v>7821</v>
      </c>
      <c r="R185" s="68">
        <v>9828</v>
      </c>
      <c r="S185" s="68">
        <v>8740</v>
      </c>
      <c r="T185" s="68">
        <v>9351</v>
      </c>
      <c r="U185" s="68">
        <v>9749</v>
      </c>
      <c r="V185" s="68">
        <v>11159</v>
      </c>
      <c r="W185" s="73">
        <v>12070</v>
      </c>
      <c r="X185" s="73">
        <v>12591</v>
      </c>
      <c r="Y185" s="73">
        <v>13663</v>
      </c>
      <c r="Z185" s="73">
        <v>10912</v>
      </c>
    </row>
    <row r="186" spans="2:26" x14ac:dyDescent="0.35">
      <c r="B186" s="65" t="s">
        <v>289</v>
      </c>
      <c r="C186" s="68">
        <v>16160</v>
      </c>
      <c r="D186" s="68">
        <v>38799</v>
      </c>
      <c r="E186" s="68">
        <v>103634</v>
      </c>
      <c r="F186" s="68">
        <v>111727</v>
      </c>
      <c r="G186" s="68">
        <v>130536</v>
      </c>
      <c r="H186" s="68">
        <v>117120</v>
      </c>
      <c r="I186" s="68">
        <v>132563</v>
      </c>
      <c r="J186" s="68">
        <v>153082</v>
      </c>
      <c r="K186" s="68">
        <v>160114</v>
      </c>
      <c r="L186" s="68">
        <v>165689</v>
      </c>
      <c r="M186" s="68">
        <v>168208</v>
      </c>
      <c r="N186" s="68">
        <v>173815</v>
      </c>
      <c r="O186" s="68">
        <v>191384</v>
      </c>
      <c r="P186" s="68">
        <v>195799</v>
      </c>
      <c r="Q186" s="68">
        <v>207626</v>
      </c>
      <c r="R186" s="68">
        <v>218305</v>
      </c>
      <c r="S186" s="68">
        <v>226866</v>
      </c>
      <c r="T186" s="68">
        <v>241465</v>
      </c>
      <c r="U186" s="68">
        <v>248339</v>
      </c>
      <c r="V186" s="68">
        <v>269866</v>
      </c>
      <c r="W186" s="73">
        <v>280313</v>
      </c>
      <c r="X186" s="73">
        <v>257494</v>
      </c>
      <c r="Y186" s="73">
        <v>291155</v>
      </c>
      <c r="Z186" s="73">
        <v>291689</v>
      </c>
    </row>
    <row r="187" spans="2:26" x14ac:dyDescent="0.35">
      <c r="B187" s="65" t="s">
        <v>290</v>
      </c>
      <c r="C187" s="70">
        <v>0</v>
      </c>
      <c r="D187" s="68">
        <v>58</v>
      </c>
      <c r="E187" s="70">
        <v>0</v>
      </c>
      <c r="F187" s="70">
        <v>0</v>
      </c>
      <c r="G187" s="70">
        <v>0</v>
      </c>
      <c r="H187" s="70">
        <v>0</v>
      </c>
      <c r="I187" s="70">
        <v>0</v>
      </c>
      <c r="J187" s="70">
        <v>0</v>
      </c>
      <c r="K187" s="70">
        <v>0</v>
      </c>
      <c r="L187" s="70">
        <v>0</v>
      </c>
      <c r="M187" s="70">
        <v>0</v>
      </c>
      <c r="N187" s="70">
        <v>0</v>
      </c>
      <c r="O187" s="70">
        <v>0</v>
      </c>
      <c r="P187" s="70">
        <v>0</v>
      </c>
      <c r="Q187" s="70">
        <v>0</v>
      </c>
      <c r="R187" s="70">
        <v>0</v>
      </c>
      <c r="S187" s="70">
        <v>0</v>
      </c>
      <c r="T187" s="70">
        <v>0</v>
      </c>
      <c r="U187" s="70">
        <v>0</v>
      </c>
      <c r="V187" s="70">
        <v>0</v>
      </c>
      <c r="W187" s="70">
        <v>0</v>
      </c>
      <c r="X187" s="70">
        <v>0</v>
      </c>
      <c r="Y187" s="70" t="s">
        <v>387</v>
      </c>
      <c r="Z187" s="70"/>
    </row>
    <row r="188" spans="2:26" x14ac:dyDescent="0.35">
      <c r="B188" s="65" t="s">
        <v>291</v>
      </c>
      <c r="C188" s="68">
        <v>240</v>
      </c>
      <c r="D188" s="68">
        <v>495</v>
      </c>
      <c r="E188" s="70">
        <v>0</v>
      </c>
      <c r="F188" s="70">
        <v>0</v>
      </c>
      <c r="G188" s="70">
        <v>0</v>
      </c>
      <c r="H188" s="70">
        <v>0</v>
      </c>
      <c r="I188" s="70">
        <v>0</v>
      </c>
      <c r="J188" s="70">
        <v>0</v>
      </c>
      <c r="K188" s="70">
        <v>0</v>
      </c>
      <c r="L188" s="70">
        <v>0</v>
      </c>
      <c r="M188" s="70">
        <v>0</v>
      </c>
      <c r="N188" s="70">
        <v>0</v>
      </c>
      <c r="O188" s="70">
        <v>0</v>
      </c>
      <c r="P188" s="70">
        <v>0</v>
      </c>
      <c r="Q188" s="70">
        <v>0</v>
      </c>
      <c r="R188" s="70">
        <v>0</v>
      </c>
      <c r="S188" s="70">
        <v>0</v>
      </c>
      <c r="T188" s="70">
        <v>0</v>
      </c>
      <c r="U188" s="70">
        <v>0</v>
      </c>
      <c r="V188" s="70">
        <v>0</v>
      </c>
      <c r="W188" s="70">
        <v>0</v>
      </c>
      <c r="X188" s="70">
        <v>0</v>
      </c>
      <c r="Y188" s="70" t="s">
        <v>387</v>
      </c>
      <c r="Z188" s="70"/>
    </row>
    <row r="189" spans="2:26" x14ac:dyDescent="0.35">
      <c r="B189" s="65" t="s">
        <v>292</v>
      </c>
      <c r="C189" s="68">
        <v>324880</v>
      </c>
      <c r="D189" s="68">
        <v>242436</v>
      </c>
      <c r="E189" s="68">
        <v>256922</v>
      </c>
      <c r="F189" s="68">
        <v>237191</v>
      </c>
      <c r="G189" s="68">
        <v>262330</v>
      </c>
      <c r="H189" s="68">
        <v>266105</v>
      </c>
      <c r="I189" s="68">
        <v>285846</v>
      </c>
      <c r="J189" s="68">
        <v>256765</v>
      </c>
      <c r="K189" s="68">
        <v>294478</v>
      </c>
      <c r="L189" s="68">
        <v>286870</v>
      </c>
      <c r="M189" s="68">
        <v>291732</v>
      </c>
      <c r="N189" s="68">
        <v>279010</v>
      </c>
      <c r="O189" s="68">
        <v>282575</v>
      </c>
      <c r="P189" s="68">
        <v>294994</v>
      </c>
      <c r="Q189" s="68">
        <v>276950</v>
      </c>
      <c r="R189" s="68">
        <v>289289</v>
      </c>
      <c r="S189" s="68">
        <v>299633</v>
      </c>
      <c r="T189" s="68">
        <v>286259</v>
      </c>
      <c r="U189" s="68">
        <v>305245</v>
      </c>
      <c r="V189" s="68">
        <v>300071</v>
      </c>
      <c r="W189" s="73">
        <v>289962</v>
      </c>
      <c r="X189" s="73">
        <v>298693</v>
      </c>
      <c r="Y189" s="73">
        <v>296923</v>
      </c>
      <c r="Z189" s="73">
        <v>304672</v>
      </c>
    </row>
    <row r="190" spans="2:26" x14ac:dyDescent="0.35">
      <c r="B190" s="65" t="s">
        <v>293</v>
      </c>
      <c r="C190" s="68">
        <v>64540</v>
      </c>
      <c r="D190" s="68">
        <v>78253</v>
      </c>
      <c r="E190" s="68">
        <v>103850</v>
      </c>
      <c r="F190" s="68">
        <v>99971</v>
      </c>
      <c r="G190" s="68">
        <v>109600</v>
      </c>
      <c r="H190" s="68">
        <v>104264</v>
      </c>
      <c r="I190" s="68">
        <v>91525</v>
      </c>
      <c r="J190" s="68">
        <v>107062</v>
      </c>
      <c r="K190" s="68">
        <v>108871</v>
      </c>
      <c r="L190" s="68">
        <v>112024</v>
      </c>
      <c r="M190" s="68">
        <v>102211</v>
      </c>
      <c r="N190" s="68">
        <v>112424</v>
      </c>
      <c r="O190" s="68">
        <v>103846</v>
      </c>
      <c r="P190" s="68">
        <v>109438</v>
      </c>
      <c r="Q190" s="68">
        <v>111655</v>
      </c>
      <c r="R190" s="68">
        <v>110292</v>
      </c>
      <c r="S190" s="68">
        <v>101915</v>
      </c>
      <c r="T190" s="68">
        <v>96755</v>
      </c>
      <c r="U190" s="68">
        <v>104098</v>
      </c>
      <c r="V190" s="68">
        <v>97503</v>
      </c>
      <c r="W190" s="73">
        <v>98268</v>
      </c>
      <c r="X190" s="73">
        <v>102240</v>
      </c>
      <c r="Y190" s="73">
        <v>103499</v>
      </c>
      <c r="Z190" s="73">
        <v>103369</v>
      </c>
    </row>
    <row r="191" spans="2:26" x14ac:dyDescent="0.35">
      <c r="B191" s="65" t="s">
        <v>294</v>
      </c>
      <c r="C191" s="68">
        <v>1300</v>
      </c>
      <c r="D191" s="70">
        <v>0</v>
      </c>
      <c r="E191" s="70">
        <v>0</v>
      </c>
      <c r="F191" s="70">
        <v>0</v>
      </c>
      <c r="G191" s="70">
        <v>0</v>
      </c>
      <c r="H191" s="70">
        <v>0</v>
      </c>
      <c r="I191" s="70">
        <v>0</v>
      </c>
      <c r="J191" s="70">
        <v>0</v>
      </c>
      <c r="K191" s="70">
        <v>0</v>
      </c>
      <c r="L191" s="70">
        <v>0</v>
      </c>
      <c r="M191" s="70">
        <v>0</v>
      </c>
      <c r="N191" s="70">
        <v>0</v>
      </c>
      <c r="O191" s="70">
        <v>0</v>
      </c>
      <c r="P191" s="70">
        <v>0</v>
      </c>
      <c r="Q191" s="70">
        <v>0</v>
      </c>
      <c r="R191" s="70">
        <v>0</v>
      </c>
      <c r="S191" s="70">
        <v>0</v>
      </c>
      <c r="T191" s="70">
        <v>0</v>
      </c>
      <c r="U191" s="70">
        <v>0</v>
      </c>
      <c r="V191" s="70">
        <v>0</v>
      </c>
      <c r="W191" s="70">
        <v>0</v>
      </c>
      <c r="X191" s="70">
        <v>0</v>
      </c>
      <c r="Y191" s="70" t="s">
        <v>387</v>
      </c>
      <c r="Z191" s="70"/>
    </row>
    <row r="192" spans="2:26" x14ac:dyDescent="0.35">
      <c r="B192" s="65" t="s">
        <v>295</v>
      </c>
      <c r="C192" s="68">
        <v>60</v>
      </c>
      <c r="D192" s="68">
        <v>43</v>
      </c>
      <c r="E192" s="70">
        <v>0</v>
      </c>
      <c r="F192" s="70">
        <v>0</v>
      </c>
      <c r="G192" s="70">
        <v>0</v>
      </c>
      <c r="H192" s="70">
        <v>0</v>
      </c>
      <c r="I192" s="70">
        <v>0</v>
      </c>
      <c r="J192" s="70">
        <v>0</v>
      </c>
      <c r="K192" s="70">
        <v>0</v>
      </c>
      <c r="L192" s="70">
        <v>0</v>
      </c>
      <c r="M192" s="70">
        <v>0</v>
      </c>
      <c r="N192" s="70">
        <v>0</v>
      </c>
      <c r="O192" s="70">
        <v>0</v>
      </c>
      <c r="P192" s="70">
        <v>0</v>
      </c>
      <c r="Q192" s="70">
        <v>0</v>
      </c>
      <c r="R192" s="70">
        <v>0</v>
      </c>
      <c r="S192" s="70">
        <v>0</v>
      </c>
      <c r="T192" s="70">
        <v>0</v>
      </c>
      <c r="U192" s="70">
        <v>0</v>
      </c>
      <c r="V192" s="70">
        <v>0</v>
      </c>
      <c r="W192" s="70">
        <v>0</v>
      </c>
      <c r="X192" s="70">
        <v>0</v>
      </c>
      <c r="Y192" s="70" t="s">
        <v>387</v>
      </c>
      <c r="Z192" s="70"/>
    </row>
    <row r="193" spans="2:28" x14ac:dyDescent="0.35">
      <c r="B193" s="65" t="s">
        <v>296</v>
      </c>
      <c r="C193" s="68">
        <v>20020</v>
      </c>
      <c r="D193" s="68">
        <v>35083</v>
      </c>
      <c r="E193" s="68">
        <v>51011</v>
      </c>
      <c r="F193" s="68">
        <v>57235</v>
      </c>
      <c r="G193" s="68">
        <v>62174</v>
      </c>
      <c r="H193" s="68">
        <v>70973</v>
      </c>
      <c r="I193" s="68">
        <v>68799</v>
      </c>
      <c r="J193" s="68">
        <v>76650</v>
      </c>
      <c r="K193" s="68">
        <v>84532</v>
      </c>
      <c r="L193" s="68">
        <v>86012</v>
      </c>
      <c r="M193" s="68">
        <v>95889</v>
      </c>
      <c r="N193" s="68">
        <v>94113</v>
      </c>
      <c r="O193" s="68">
        <v>91251</v>
      </c>
      <c r="P193" s="68">
        <v>106503</v>
      </c>
      <c r="Q193" s="68">
        <v>114154</v>
      </c>
      <c r="R193" s="68">
        <v>137763</v>
      </c>
      <c r="S193" s="68">
        <v>124701</v>
      </c>
      <c r="T193" s="68">
        <v>139106</v>
      </c>
      <c r="U193" s="68">
        <v>148872</v>
      </c>
      <c r="V193" s="68">
        <v>151509</v>
      </c>
      <c r="W193" s="73">
        <v>158150</v>
      </c>
      <c r="X193" s="73">
        <v>159760</v>
      </c>
      <c r="Y193" s="73">
        <v>147772</v>
      </c>
      <c r="Z193" s="73">
        <v>151674</v>
      </c>
    </row>
    <row r="194" spans="2:28" x14ac:dyDescent="0.35">
      <c r="B194" s="65" t="s">
        <v>297</v>
      </c>
      <c r="C194" s="68">
        <v>1000</v>
      </c>
      <c r="D194" s="68">
        <v>2702</v>
      </c>
      <c r="E194" s="68">
        <v>9666</v>
      </c>
      <c r="F194" s="68">
        <v>5667</v>
      </c>
      <c r="G194" s="68">
        <v>17538</v>
      </c>
      <c r="H194" s="68">
        <v>12402</v>
      </c>
      <c r="I194" s="68">
        <v>15951</v>
      </c>
      <c r="J194" s="68">
        <v>18065</v>
      </c>
      <c r="K194" s="68">
        <v>13603</v>
      </c>
      <c r="L194" s="68">
        <v>23608</v>
      </c>
      <c r="M194" s="68">
        <v>17777</v>
      </c>
      <c r="N194" s="68">
        <v>19842</v>
      </c>
      <c r="O194" s="68">
        <v>24989</v>
      </c>
      <c r="P194" s="68">
        <v>25795</v>
      </c>
      <c r="Q194" s="68">
        <v>26977</v>
      </c>
      <c r="R194" s="68">
        <v>23216</v>
      </c>
      <c r="S194" s="68">
        <v>30884</v>
      </c>
      <c r="T194" s="68">
        <v>25357</v>
      </c>
      <c r="U194" s="68">
        <v>41077</v>
      </c>
      <c r="V194" s="68">
        <v>35523</v>
      </c>
      <c r="W194" s="73">
        <v>30611</v>
      </c>
      <c r="X194" s="73">
        <v>30465</v>
      </c>
      <c r="Y194" s="73">
        <v>34771</v>
      </c>
      <c r="Z194" s="73">
        <v>54748</v>
      </c>
    </row>
    <row r="195" spans="2:28" x14ac:dyDescent="0.35">
      <c r="B195" s="65" t="s">
        <v>298</v>
      </c>
      <c r="C195" s="70">
        <v>0</v>
      </c>
      <c r="D195" s="68">
        <v>34</v>
      </c>
      <c r="E195" s="70">
        <v>0</v>
      </c>
      <c r="F195" s="70">
        <v>0</v>
      </c>
      <c r="G195" s="70">
        <v>0</v>
      </c>
      <c r="H195" s="70">
        <v>0</v>
      </c>
      <c r="I195" s="70">
        <v>0</v>
      </c>
      <c r="J195" s="70">
        <v>0</v>
      </c>
      <c r="K195" s="70">
        <v>0</v>
      </c>
      <c r="L195" s="70">
        <v>0</v>
      </c>
      <c r="M195" s="70">
        <v>0</v>
      </c>
      <c r="N195" s="70">
        <v>0</v>
      </c>
      <c r="O195" s="70">
        <v>0</v>
      </c>
      <c r="P195" s="70">
        <v>0</v>
      </c>
      <c r="Q195" s="70">
        <v>0</v>
      </c>
      <c r="R195" s="70">
        <v>0</v>
      </c>
      <c r="S195" s="70">
        <v>0</v>
      </c>
      <c r="T195" s="70">
        <v>0</v>
      </c>
      <c r="U195" s="70">
        <v>0</v>
      </c>
      <c r="V195" s="70">
        <v>0</v>
      </c>
      <c r="W195" s="70">
        <v>0</v>
      </c>
      <c r="X195" s="70">
        <v>0</v>
      </c>
      <c r="Y195" s="70" t="s">
        <v>388</v>
      </c>
      <c r="Z195" s="70"/>
    </row>
    <row r="196" spans="2:28" x14ac:dyDescent="0.35">
      <c r="B196" s="65" t="s">
        <v>299</v>
      </c>
      <c r="C196" s="70">
        <v>0</v>
      </c>
      <c r="D196" s="70">
        <v>0</v>
      </c>
      <c r="E196" s="68">
        <v>11964</v>
      </c>
      <c r="F196" s="68">
        <v>10115</v>
      </c>
      <c r="G196" s="68">
        <v>18874</v>
      </c>
      <c r="H196" s="68">
        <v>15406</v>
      </c>
      <c r="I196" s="68">
        <v>13284</v>
      </c>
      <c r="J196" s="68">
        <v>15790</v>
      </c>
      <c r="K196" s="68">
        <v>15446</v>
      </c>
      <c r="L196" s="68">
        <v>16941</v>
      </c>
      <c r="M196" s="68">
        <v>14625</v>
      </c>
      <c r="N196" s="68">
        <v>16278</v>
      </c>
      <c r="O196" s="68">
        <v>13664</v>
      </c>
      <c r="P196" s="68">
        <v>15287</v>
      </c>
      <c r="Q196" s="68">
        <v>18294</v>
      </c>
      <c r="R196" s="68">
        <v>16666</v>
      </c>
      <c r="S196" s="68">
        <v>15955</v>
      </c>
      <c r="T196" s="68">
        <v>16218</v>
      </c>
      <c r="U196" s="68">
        <v>15187</v>
      </c>
      <c r="V196" s="68">
        <v>18708</v>
      </c>
      <c r="W196" s="73">
        <v>17783</v>
      </c>
      <c r="X196" s="73">
        <v>19146</v>
      </c>
      <c r="Y196" s="73">
        <v>17570</v>
      </c>
      <c r="Z196" s="73">
        <v>15048</v>
      </c>
    </row>
    <row r="197" spans="2:28" x14ac:dyDescent="0.35">
      <c r="B197" s="65" t="s">
        <v>300</v>
      </c>
      <c r="C197" s="68">
        <v>11620</v>
      </c>
      <c r="D197" s="68">
        <v>40216</v>
      </c>
      <c r="E197" s="68">
        <v>86833</v>
      </c>
      <c r="F197" s="68">
        <v>117888</v>
      </c>
      <c r="G197" s="68">
        <v>149973</v>
      </c>
      <c r="H197" s="68">
        <v>197552</v>
      </c>
      <c r="I197" s="68">
        <v>216862</v>
      </c>
      <c r="J197" s="70">
        <v>0</v>
      </c>
      <c r="K197" s="70">
        <v>0</v>
      </c>
      <c r="L197" s="70">
        <v>0</v>
      </c>
      <c r="M197" s="70">
        <v>0</v>
      </c>
      <c r="N197" s="70">
        <v>0</v>
      </c>
      <c r="O197" s="70">
        <v>0</v>
      </c>
      <c r="P197" s="70">
        <v>0</v>
      </c>
      <c r="Q197" s="70">
        <v>0</v>
      </c>
      <c r="R197" s="70">
        <v>0</v>
      </c>
      <c r="S197" s="70">
        <v>0</v>
      </c>
      <c r="T197" s="70">
        <v>0</v>
      </c>
      <c r="U197" s="70">
        <v>0</v>
      </c>
      <c r="V197" s="70">
        <v>0</v>
      </c>
      <c r="W197" s="70">
        <v>0</v>
      </c>
      <c r="X197" s="70">
        <v>0</v>
      </c>
      <c r="Y197" s="70" t="s">
        <v>387</v>
      </c>
      <c r="Z197" s="70"/>
      <c r="AA197" s="49"/>
      <c r="AB197" s="49"/>
    </row>
    <row r="198" spans="2:28" x14ac:dyDescent="0.35">
      <c r="B198" s="65" t="s">
        <v>301</v>
      </c>
      <c r="C198" s="68">
        <v>20</v>
      </c>
      <c r="D198" s="70">
        <v>0</v>
      </c>
      <c r="E198" s="68">
        <v>2442</v>
      </c>
      <c r="F198" s="68">
        <v>1167</v>
      </c>
      <c r="G198" s="68">
        <v>2675</v>
      </c>
      <c r="H198" s="68">
        <v>860</v>
      </c>
      <c r="I198" s="68">
        <v>2849</v>
      </c>
      <c r="J198" s="68">
        <v>3575</v>
      </c>
      <c r="K198" s="68">
        <v>4349</v>
      </c>
      <c r="L198" s="68">
        <v>5383</v>
      </c>
      <c r="M198" s="68">
        <v>4050</v>
      </c>
      <c r="N198" s="68">
        <v>5925</v>
      </c>
      <c r="O198" s="68">
        <v>7208</v>
      </c>
      <c r="P198" s="68">
        <v>7440</v>
      </c>
      <c r="Q198" s="68">
        <v>9448</v>
      </c>
      <c r="R198" s="68">
        <v>10386</v>
      </c>
      <c r="S198" s="68">
        <v>11340</v>
      </c>
      <c r="T198" s="68">
        <v>14926</v>
      </c>
      <c r="U198" s="68">
        <v>12047</v>
      </c>
      <c r="V198" s="68">
        <v>13506</v>
      </c>
      <c r="W198" s="73">
        <v>9861</v>
      </c>
      <c r="X198" s="73">
        <v>17241</v>
      </c>
      <c r="Y198" s="73">
        <v>11616</v>
      </c>
      <c r="Z198" s="73">
        <v>14675</v>
      </c>
    </row>
    <row r="199" spans="2:28" x14ac:dyDescent="0.35">
      <c r="B199" s="65" t="s">
        <v>302</v>
      </c>
      <c r="C199" s="68">
        <v>620</v>
      </c>
      <c r="D199" s="68">
        <v>442</v>
      </c>
      <c r="E199" s="70">
        <v>0</v>
      </c>
      <c r="F199" s="70">
        <v>0</v>
      </c>
      <c r="G199" s="70">
        <v>0</v>
      </c>
      <c r="H199" s="68">
        <v>1383</v>
      </c>
      <c r="I199" s="68">
        <v>1583</v>
      </c>
      <c r="J199" s="70">
        <v>0</v>
      </c>
      <c r="K199" s="70">
        <v>0</v>
      </c>
      <c r="L199" s="70">
        <v>0</v>
      </c>
      <c r="M199" s="70">
        <v>0</v>
      </c>
      <c r="N199" s="70">
        <v>0</v>
      </c>
      <c r="O199" s="70">
        <v>0</v>
      </c>
      <c r="P199" s="70">
        <v>0</v>
      </c>
      <c r="Q199" s="70">
        <v>0</v>
      </c>
      <c r="R199" s="70">
        <v>0</v>
      </c>
      <c r="S199" s="70">
        <v>0</v>
      </c>
      <c r="T199" s="70">
        <v>0</v>
      </c>
      <c r="U199" s="70">
        <v>0</v>
      </c>
      <c r="V199" s="70">
        <v>0</v>
      </c>
      <c r="W199" s="70">
        <v>0</v>
      </c>
      <c r="X199" s="70">
        <v>0</v>
      </c>
      <c r="Y199" s="70" t="s">
        <v>387</v>
      </c>
      <c r="Z199" s="70"/>
      <c r="AA199" s="49"/>
      <c r="AB199" s="49"/>
    </row>
    <row r="200" spans="2:28" x14ac:dyDescent="0.35">
      <c r="B200" s="65" t="s">
        <v>303</v>
      </c>
      <c r="C200" s="68">
        <v>42940</v>
      </c>
      <c r="D200" s="68">
        <v>93108</v>
      </c>
      <c r="E200" s="68">
        <v>250961</v>
      </c>
      <c r="F200" s="68">
        <v>283443</v>
      </c>
      <c r="G200" s="68">
        <v>278634</v>
      </c>
      <c r="H200" s="68">
        <v>315815</v>
      </c>
      <c r="I200" s="68">
        <v>321911</v>
      </c>
      <c r="J200" s="68">
        <v>324511</v>
      </c>
      <c r="K200" s="68">
        <v>357319</v>
      </c>
      <c r="L200" s="68">
        <v>351780</v>
      </c>
      <c r="M200" s="68">
        <v>373753</v>
      </c>
      <c r="N200" s="68">
        <v>376615</v>
      </c>
      <c r="O200" s="68">
        <v>416948</v>
      </c>
      <c r="P200" s="68">
        <v>421447</v>
      </c>
      <c r="Q200" s="68">
        <v>473181</v>
      </c>
      <c r="R200" s="68">
        <v>507850</v>
      </c>
      <c r="S200" s="68">
        <v>521384</v>
      </c>
      <c r="T200" s="68">
        <v>570292</v>
      </c>
      <c r="U200" s="68">
        <v>572483</v>
      </c>
      <c r="V200" s="68">
        <v>609221</v>
      </c>
      <c r="W200" s="73">
        <v>636245</v>
      </c>
      <c r="X200" s="73">
        <v>666120</v>
      </c>
      <c r="Y200" s="73">
        <v>662414</v>
      </c>
      <c r="Z200" s="73">
        <v>700162</v>
      </c>
    </row>
    <row r="201" spans="2:28" x14ac:dyDescent="0.35">
      <c r="B201" s="65" t="s">
        <v>304</v>
      </c>
      <c r="C201" s="68">
        <v>340</v>
      </c>
      <c r="D201" s="68">
        <v>387</v>
      </c>
      <c r="E201" s="70">
        <v>0</v>
      </c>
      <c r="F201" s="70">
        <v>0</v>
      </c>
      <c r="G201" s="70">
        <v>0</v>
      </c>
      <c r="H201" s="70">
        <v>0</v>
      </c>
      <c r="I201" s="70">
        <v>0</v>
      </c>
      <c r="J201" s="70">
        <v>0</v>
      </c>
      <c r="K201" s="70">
        <v>0</v>
      </c>
      <c r="L201" s="70">
        <v>0</v>
      </c>
      <c r="M201" s="70">
        <v>0</v>
      </c>
      <c r="N201" s="70">
        <v>0</v>
      </c>
      <c r="O201" s="70">
        <v>0</v>
      </c>
      <c r="P201" s="70">
        <v>0</v>
      </c>
      <c r="Q201" s="70">
        <v>0</v>
      </c>
      <c r="R201" s="70">
        <v>0</v>
      </c>
      <c r="S201" s="70">
        <v>0</v>
      </c>
      <c r="T201" s="70">
        <v>0</v>
      </c>
      <c r="U201" s="70">
        <v>0</v>
      </c>
      <c r="V201" s="70">
        <v>0</v>
      </c>
      <c r="W201" s="70">
        <v>0</v>
      </c>
      <c r="X201" s="70">
        <v>0</v>
      </c>
      <c r="Y201" s="70" t="s">
        <v>387</v>
      </c>
      <c r="Z201" s="70"/>
    </row>
    <row r="202" spans="2:28" x14ac:dyDescent="0.35">
      <c r="B202" s="65" t="s">
        <v>305</v>
      </c>
      <c r="C202" s="68">
        <v>48580</v>
      </c>
      <c r="D202" s="68">
        <v>57853</v>
      </c>
      <c r="E202" s="68">
        <v>78947</v>
      </c>
      <c r="F202" s="68">
        <v>80165</v>
      </c>
      <c r="G202" s="68">
        <v>86104</v>
      </c>
      <c r="H202" s="68">
        <v>104982</v>
      </c>
      <c r="I202" s="68">
        <v>88651</v>
      </c>
      <c r="J202" s="68">
        <v>99598</v>
      </c>
      <c r="K202" s="68">
        <v>103393</v>
      </c>
      <c r="L202" s="68">
        <v>110663</v>
      </c>
      <c r="M202" s="68">
        <v>115141</v>
      </c>
      <c r="N202" s="68">
        <v>118298</v>
      </c>
      <c r="O202" s="68">
        <v>108057</v>
      </c>
      <c r="P202" s="68">
        <v>119573</v>
      </c>
      <c r="Q202" s="68">
        <v>119821</v>
      </c>
      <c r="R202" s="68">
        <v>112999</v>
      </c>
      <c r="S202" s="68">
        <v>112292</v>
      </c>
      <c r="T202" s="68">
        <v>120604</v>
      </c>
      <c r="U202" s="68">
        <v>116526</v>
      </c>
      <c r="V202" s="68">
        <v>127684</v>
      </c>
      <c r="W202" s="73">
        <v>124311</v>
      </c>
      <c r="X202" s="73">
        <v>129937</v>
      </c>
      <c r="Y202" s="73">
        <v>115494</v>
      </c>
      <c r="Z202" s="73">
        <v>137782</v>
      </c>
    </row>
    <row r="203" spans="2:28" x14ac:dyDescent="0.35">
      <c r="B203" s="65" t="s">
        <v>306</v>
      </c>
      <c r="C203" s="70">
        <v>0</v>
      </c>
      <c r="D203" s="68">
        <v>64</v>
      </c>
      <c r="E203" s="70">
        <v>0</v>
      </c>
      <c r="F203" s="70">
        <v>0</v>
      </c>
      <c r="G203" s="70">
        <v>0</v>
      </c>
      <c r="H203" s="70">
        <v>0</v>
      </c>
      <c r="I203" s="70">
        <v>0</v>
      </c>
      <c r="J203" s="70">
        <v>0</v>
      </c>
      <c r="K203" s="70">
        <v>0</v>
      </c>
      <c r="L203" s="70">
        <v>0</v>
      </c>
      <c r="M203" s="70">
        <v>0</v>
      </c>
      <c r="N203" s="70">
        <v>0</v>
      </c>
      <c r="O203" s="70">
        <v>0</v>
      </c>
      <c r="P203" s="70">
        <v>0</v>
      </c>
      <c r="Q203" s="70">
        <v>0</v>
      </c>
      <c r="R203" s="70">
        <v>0</v>
      </c>
      <c r="S203" s="70">
        <v>0</v>
      </c>
      <c r="T203" s="70">
        <v>0</v>
      </c>
      <c r="U203" s="70">
        <v>0</v>
      </c>
      <c r="V203" s="68">
        <v>4590</v>
      </c>
      <c r="W203" s="73">
        <v>5751</v>
      </c>
      <c r="X203" s="73">
        <v>5892</v>
      </c>
      <c r="Y203" s="73">
        <v>5507</v>
      </c>
      <c r="Z203" s="73">
        <v>8282</v>
      </c>
    </row>
    <row r="204" spans="2:28" x14ac:dyDescent="0.35">
      <c r="B204" s="65" t="s">
        <v>307</v>
      </c>
      <c r="C204" s="68">
        <v>220</v>
      </c>
      <c r="D204" s="70">
        <v>0</v>
      </c>
      <c r="E204" s="70">
        <v>0</v>
      </c>
      <c r="F204" s="70">
        <v>0</v>
      </c>
      <c r="G204" s="70">
        <v>0</v>
      </c>
      <c r="H204" s="70">
        <v>0</v>
      </c>
      <c r="I204" s="70">
        <v>0</v>
      </c>
      <c r="J204" s="70">
        <v>0</v>
      </c>
      <c r="K204" s="70">
        <v>0</v>
      </c>
      <c r="L204" s="70">
        <v>0</v>
      </c>
      <c r="M204" s="70">
        <v>0</v>
      </c>
      <c r="N204" s="70">
        <v>0</v>
      </c>
      <c r="O204" s="70">
        <v>0</v>
      </c>
      <c r="P204" s="70">
        <v>0</v>
      </c>
      <c r="Q204" s="70">
        <v>0</v>
      </c>
      <c r="R204" s="70">
        <v>0</v>
      </c>
      <c r="S204" s="70">
        <v>0</v>
      </c>
      <c r="T204" s="70">
        <v>0</v>
      </c>
      <c r="U204" s="70">
        <v>0</v>
      </c>
      <c r="V204" s="70">
        <v>0</v>
      </c>
      <c r="W204" s="70">
        <v>0</v>
      </c>
      <c r="X204" s="70">
        <v>0</v>
      </c>
      <c r="Y204" s="70" t="s">
        <v>387</v>
      </c>
      <c r="Z204" s="70"/>
    </row>
    <row r="205" spans="2:28" x14ac:dyDescent="0.35">
      <c r="B205" s="65" t="s">
        <v>308</v>
      </c>
      <c r="C205" s="70">
        <v>0</v>
      </c>
      <c r="D205" s="70">
        <v>0</v>
      </c>
      <c r="E205" s="70">
        <v>0</v>
      </c>
      <c r="F205" s="68">
        <v>8070</v>
      </c>
      <c r="G205" s="68">
        <v>10422</v>
      </c>
      <c r="H205" s="68">
        <v>8656</v>
      </c>
      <c r="I205" s="68">
        <v>6012</v>
      </c>
      <c r="J205" s="68">
        <v>6860</v>
      </c>
      <c r="K205" s="68">
        <v>7542</v>
      </c>
      <c r="L205" s="68">
        <v>7884</v>
      </c>
      <c r="M205" s="68">
        <v>6578</v>
      </c>
      <c r="N205" s="68">
        <v>4722</v>
      </c>
      <c r="O205" s="68">
        <v>7149</v>
      </c>
      <c r="P205" s="68">
        <v>6377</v>
      </c>
      <c r="Q205" s="68">
        <v>6466</v>
      </c>
      <c r="R205" s="68">
        <v>5010</v>
      </c>
      <c r="S205" s="68">
        <v>7547</v>
      </c>
      <c r="T205" s="68">
        <v>7275</v>
      </c>
      <c r="U205" s="68">
        <v>6187</v>
      </c>
      <c r="V205" s="68">
        <v>4890</v>
      </c>
      <c r="W205" s="73">
        <v>21200</v>
      </c>
      <c r="X205" s="73">
        <v>24163</v>
      </c>
      <c r="Y205" s="73">
        <v>15091</v>
      </c>
      <c r="Z205" s="73">
        <v>10555</v>
      </c>
    </row>
    <row r="206" spans="2:28" x14ac:dyDescent="0.35">
      <c r="B206" s="65" t="s">
        <v>309</v>
      </c>
      <c r="C206" s="68">
        <v>860</v>
      </c>
      <c r="D206" s="68">
        <v>2949</v>
      </c>
      <c r="E206" s="68">
        <v>5803</v>
      </c>
      <c r="F206" s="70">
        <v>0</v>
      </c>
      <c r="G206" s="70">
        <v>0</v>
      </c>
      <c r="H206" s="70">
        <v>0</v>
      </c>
      <c r="I206" s="70">
        <v>0</v>
      </c>
      <c r="J206" s="68">
        <v>5967</v>
      </c>
      <c r="K206" s="68">
        <v>6775</v>
      </c>
      <c r="L206" s="68">
        <v>8800</v>
      </c>
      <c r="M206" s="68">
        <v>8433</v>
      </c>
      <c r="N206" s="68">
        <v>8624</v>
      </c>
      <c r="O206" s="68">
        <v>6441</v>
      </c>
      <c r="P206" s="68">
        <v>6334</v>
      </c>
      <c r="Q206" s="70">
        <v>0</v>
      </c>
      <c r="R206" s="70">
        <v>0</v>
      </c>
      <c r="S206" s="70">
        <v>0</v>
      </c>
      <c r="T206" s="70">
        <v>0</v>
      </c>
      <c r="U206" s="70">
        <v>0</v>
      </c>
      <c r="V206" s="68">
        <v>6155</v>
      </c>
      <c r="W206" s="73">
        <v>10166</v>
      </c>
      <c r="X206" s="73">
        <v>13940</v>
      </c>
      <c r="Y206" s="73">
        <v>12282</v>
      </c>
      <c r="Z206" s="73">
        <v>10924</v>
      </c>
    </row>
    <row r="207" spans="2:28" x14ac:dyDescent="0.35">
      <c r="B207" s="65" t="s">
        <v>310</v>
      </c>
      <c r="C207" s="68">
        <v>700</v>
      </c>
      <c r="D207" s="68">
        <v>261</v>
      </c>
      <c r="E207" s="70">
        <v>0</v>
      </c>
      <c r="F207" s="70">
        <v>0</v>
      </c>
      <c r="G207" s="70">
        <v>0</v>
      </c>
      <c r="H207" s="70">
        <v>0</v>
      </c>
      <c r="I207" s="70">
        <v>0</v>
      </c>
      <c r="J207" s="70">
        <v>0</v>
      </c>
      <c r="K207" s="70">
        <v>0</v>
      </c>
      <c r="L207" s="70">
        <v>0</v>
      </c>
      <c r="M207" s="70">
        <v>0</v>
      </c>
      <c r="N207" s="70">
        <v>0</v>
      </c>
      <c r="O207" s="70">
        <v>0</v>
      </c>
      <c r="P207" s="70">
        <v>0</v>
      </c>
      <c r="Q207" s="70">
        <v>0</v>
      </c>
      <c r="R207" s="70">
        <v>0</v>
      </c>
      <c r="S207" s="70">
        <v>0</v>
      </c>
      <c r="T207" s="70">
        <v>0</v>
      </c>
      <c r="U207" s="70">
        <v>0</v>
      </c>
      <c r="V207" s="70">
        <v>0</v>
      </c>
      <c r="W207" s="70">
        <v>0</v>
      </c>
      <c r="X207" s="70">
        <v>0</v>
      </c>
      <c r="Y207" s="70" t="s">
        <v>387</v>
      </c>
      <c r="Z207" s="70"/>
    </row>
    <row r="208" spans="2:28" x14ac:dyDescent="0.35">
      <c r="B208" s="65" t="s">
        <v>311</v>
      </c>
      <c r="C208" s="68">
        <v>40</v>
      </c>
      <c r="D208" s="68">
        <v>14</v>
      </c>
      <c r="E208" s="70">
        <v>0</v>
      </c>
      <c r="F208" s="70">
        <v>0</v>
      </c>
      <c r="G208" s="70">
        <v>0</v>
      </c>
      <c r="H208" s="70">
        <v>0</v>
      </c>
      <c r="I208" s="70">
        <v>0</v>
      </c>
      <c r="J208" s="70">
        <v>0</v>
      </c>
      <c r="K208" s="70">
        <v>0</v>
      </c>
      <c r="L208" s="70">
        <v>0</v>
      </c>
      <c r="M208" s="70">
        <v>0</v>
      </c>
      <c r="N208" s="70">
        <v>0</v>
      </c>
      <c r="O208" s="70">
        <v>0</v>
      </c>
      <c r="P208" s="70">
        <v>0</v>
      </c>
      <c r="Q208" s="70">
        <v>0</v>
      </c>
      <c r="R208" s="70">
        <v>0</v>
      </c>
      <c r="S208" s="70">
        <v>0</v>
      </c>
      <c r="T208" s="70">
        <v>0</v>
      </c>
      <c r="U208" s="70">
        <v>0</v>
      </c>
      <c r="V208" s="70">
        <v>0</v>
      </c>
      <c r="W208" s="70">
        <v>0</v>
      </c>
      <c r="X208" s="70">
        <v>0</v>
      </c>
      <c r="Y208" s="70" t="s">
        <v>387</v>
      </c>
      <c r="Z208" s="70"/>
    </row>
    <row r="209" spans="2:26" x14ac:dyDescent="0.35">
      <c r="B209" s="65" t="s">
        <v>312</v>
      </c>
      <c r="C209" s="68">
        <v>1340</v>
      </c>
      <c r="D209" s="68">
        <v>4743</v>
      </c>
      <c r="E209" s="68">
        <v>11007</v>
      </c>
      <c r="F209" s="68">
        <v>11322</v>
      </c>
      <c r="G209" s="68">
        <v>17651</v>
      </c>
      <c r="H209" s="68">
        <v>11191</v>
      </c>
      <c r="I209" s="68">
        <v>15242</v>
      </c>
      <c r="J209" s="68">
        <v>10763</v>
      </c>
      <c r="K209" s="68">
        <v>10814</v>
      </c>
      <c r="L209" s="68">
        <v>16371</v>
      </c>
      <c r="M209" s="68">
        <v>11820</v>
      </c>
      <c r="N209" s="68">
        <v>8866</v>
      </c>
      <c r="O209" s="68">
        <v>13027</v>
      </c>
      <c r="P209" s="68">
        <v>15056</v>
      </c>
      <c r="Q209" s="68">
        <v>12861</v>
      </c>
      <c r="R209" s="68">
        <v>13999</v>
      </c>
      <c r="S209" s="68">
        <v>16758</v>
      </c>
      <c r="T209" s="68">
        <v>15428</v>
      </c>
      <c r="U209" s="68">
        <v>13310</v>
      </c>
      <c r="V209" s="68">
        <v>16645</v>
      </c>
      <c r="W209" s="73">
        <v>17067</v>
      </c>
      <c r="X209" s="73">
        <v>11196</v>
      </c>
      <c r="Y209" s="73">
        <v>15772</v>
      </c>
      <c r="Z209" s="73">
        <v>19031</v>
      </c>
    </row>
    <row r="210" spans="2:26" x14ac:dyDescent="0.35">
      <c r="B210" s="65" t="s">
        <v>313</v>
      </c>
      <c r="C210" s="68">
        <v>220</v>
      </c>
      <c r="D210" s="68">
        <v>90</v>
      </c>
      <c r="E210" s="70">
        <v>0</v>
      </c>
      <c r="F210" s="70">
        <v>0</v>
      </c>
      <c r="G210" s="70">
        <v>0</v>
      </c>
      <c r="H210" s="70">
        <v>0</v>
      </c>
      <c r="I210" s="70">
        <v>0</v>
      </c>
      <c r="J210" s="70">
        <v>0</v>
      </c>
      <c r="K210" s="70">
        <v>0</v>
      </c>
      <c r="L210" s="70">
        <v>0</v>
      </c>
      <c r="M210" s="70">
        <v>0</v>
      </c>
      <c r="N210" s="70">
        <v>0</v>
      </c>
      <c r="O210" s="70">
        <v>0</v>
      </c>
      <c r="P210" s="70">
        <v>0</v>
      </c>
      <c r="Q210" s="70">
        <v>0</v>
      </c>
      <c r="R210" s="70">
        <v>0</v>
      </c>
      <c r="S210" s="70">
        <v>0</v>
      </c>
      <c r="T210" s="70">
        <v>0</v>
      </c>
      <c r="U210" s="70">
        <v>0</v>
      </c>
      <c r="V210" s="70">
        <v>0</v>
      </c>
      <c r="W210" s="70">
        <v>0</v>
      </c>
      <c r="X210" s="70">
        <v>0</v>
      </c>
      <c r="Y210" s="70" t="s">
        <v>390</v>
      </c>
      <c r="Z210" s="70"/>
    </row>
    <row r="211" spans="2:26" x14ac:dyDescent="0.35">
      <c r="B211" s="65" t="s">
        <v>314</v>
      </c>
      <c r="C211" s="68">
        <v>660</v>
      </c>
      <c r="D211" s="68">
        <v>2897</v>
      </c>
      <c r="E211" s="68">
        <v>6810</v>
      </c>
      <c r="F211" s="70">
        <v>0</v>
      </c>
      <c r="G211" s="70">
        <v>0</v>
      </c>
      <c r="H211" s="70">
        <v>0</v>
      </c>
      <c r="I211" s="70">
        <v>0</v>
      </c>
      <c r="J211" s="68">
        <v>7877</v>
      </c>
      <c r="K211" s="68">
        <v>8041</v>
      </c>
      <c r="L211" s="68">
        <v>8602</v>
      </c>
      <c r="M211" s="68">
        <v>7225</v>
      </c>
      <c r="N211" s="68">
        <v>9401</v>
      </c>
      <c r="O211" s="68">
        <v>11482</v>
      </c>
      <c r="P211" s="68">
        <v>13181</v>
      </c>
      <c r="Q211" s="68">
        <v>11249</v>
      </c>
      <c r="R211" s="68">
        <v>12287</v>
      </c>
      <c r="S211" s="68">
        <v>12475</v>
      </c>
      <c r="T211" s="68">
        <v>10748</v>
      </c>
      <c r="U211" s="68">
        <v>10970</v>
      </c>
      <c r="V211" s="68">
        <v>15320</v>
      </c>
      <c r="W211" s="73">
        <v>14753</v>
      </c>
      <c r="X211" s="73">
        <v>13724</v>
      </c>
      <c r="Y211" s="73">
        <v>16742</v>
      </c>
      <c r="Z211" s="73">
        <v>17609</v>
      </c>
    </row>
    <row r="212" spans="2:26" x14ac:dyDescent="0.35">
      <c r="B212" s="65" t="s">
        <v>315</v>
      </c>
      <c r="C212" s="70">
        <v>0</v>
      </c>
      <c r="D212" s="68">
        <v>26</v>
      </c>
      <c r="E212" s="70">
        <v>0</v>
      </c>
      <c r="F212" s="70">
        <v>0</v>
      </c>
      <c r="G212" s="70">
        <v>0</v>
      </c>
      <c r="H212" s="70">
        <v>0</v>
      </c>
      <c r="I212" s="70">
        <v>0</v>
      </c>
      <c r="J212" s="70">
        <v>0</v>
      </c>
      <c r="K212" s="70">
        <v>0</v>
      </c>
      <c r="L212" s="70">
        <v>0</v>
      </c>
      <c r="M212" s="70">
        <v>0</v>
      </c>
      <c r="N212" s="70">
        <v>0</v>
      </c>
      <c r="O212" s="70">
        <v>0</v>
      </c>
      <c r="P212" s="70">
        <v>0</v>
      </c>
      <c r="Q212" s="70">
        <v>0</v>
      </c>
      <c r="R212" s="70">
        <v>0</v>
      </c>
      <c r="S212" s="70">
        <v>0</v>
      </c>
      <c r="T212" s="70">
        <v>0</v>
      </c>
      <c r="U212" s="70">
        <v>0</v>
      </c>
      <c r="V212" s="70">
        <v>0</v>
      </c>
      <c r="W212" s="70">
        <v>0</v>
      </c>
      <c r="X212" s="70">
        <v>0</v>
      </c>
      <c r="Y212" s="70" t="s">
        <v>387</v>
      </c>
      <c r="Z212" s="70"/>
    </row>
    <row r="213" spans="2:26" x14ac:dyDescent="0.35">
      <c r="B213" s="65" t="s">
        <v>316</v>
      </c>
      <c r="C213" s="68">
        <v>160</v>
      </c>
      <c r="D213" s="68">
        <v>493</v>
      </c>
      <c r="E213" s="68">
        <v>1982</v>
      </c>
      <c r="F213" s="70">
        <v>0</v>
      </c>
      <c r="G213" s="70">
        <v>0</v>
      </c>
      <c r="H213" s="70">
        <v>0</v>
      </c>
      <c r="I213" s="70">
        <v>0</v>
      </c>
      <c r="J213" s="68">
        <v>1928</v>
      </c>
      <c r="K213" s="68">
        <v>2579</v>
      </c>
      <c r="L213" s="68">
        <v>5213</v>
      </c>
      <c r="M213" s="68">
        <v>5241</v>
      </c>
      <c r="N213" s="68">
        <v>4614</v>
      </c>
      <c r="O213" s="68">
        <v>5535</v>
      </c>
      <c r="P213" s="68">
        <v>6310</v>
      </c>
      <c r="Q213" s="68">
        <v>9027</v>
      </c>
      <c r="R213" s="68">
        <v>9008</v>
      </c>
      <c r="S213" s="68">
        <v>10146</v>
      </c>
      <c r="T213" s="68">
        <v>12276</v>
      </c>
      <c r="U213" s="68">
        <v>10345</v>
      </c>
      <c r="V213" s="68">
        <v>9651</v>
      </c>
      <c r="W213" s="73">
        <v>11962</v>
      </c>
      <c r="X213" s="73">
        <v>14822</v>
      </c>
      <c r="Y213" s="73">
        <v>21248</v>
      </c>
      <c r="Z213" s="73">
        <v>16451</v>
      </c>
    </row>
    <row r="214" spans="2:26" x14ac:dyDescent="0.35">
      <c r="B214" s="65" t="s">
        <v>317</v>
      </c>
      <c r="C214" s="70">
        <v>0</v>
      </c>
      <c r="D214" s="70">
        <v>0</v>
      </c>
      <c r="E214" s="68">
        <v>4137</v>
      </c>
      <c r="F214" s="68">
        <v>2536</v>
      </c>
      <c r="G214" s="68">
        <v>7423</v>
      </c>
      <c r="H214" s="68">
        <v>5384</v>
      </c>
      <c r="I214" s="68">
        <v>13028</v>
      </c>
      <c r="J214" s="70">
        <v>0</v>
      </c>
      <c r="K214" s="70">
        <v>0</v>
      </c>
      <c r="L214" s="70">
        <v>0</v>
      </c>
      <c r="M214" s="70">
        <v>0</v>
      </c>
      <c r="N214" s="70">
        <v>0</v>
      </c>
      <c r="O214" s="70">
        <v>0</v>
      </c>
      <c r="P214" s="70">
        <v>0</v>
      </c>
      <c r="Q214" s="68">
        <v>24738</v>
      </c>
      <c r="R214" s="68">
        <v>21454</v>
      </c>
      <c r="S214" s="68">
        <v>21365</v>
      </c>
      <c r="T214" s="68">
        <v>23850</v>
      </c>
      <c r="U214" s="68">
        <v>23785</v>
      </c>
      <c r="V214" s="68">
        <v>25675</v>
      </c>
      <c r="W214" s="73">
        <v>24906</v>
      </c>
      <c r="X214" s="73">
        <v>25817</v>
      </c>
      <c r="Y214" s="73">
        <v>27178</v>
      </c>
      <c r="Z214" s="73">
        <v>31206</v>
      </c>
    </row>
    <row r="215" spans="2:26" x14ac:dyDescent="0.35">
      <c r="B215" s="65" t="s">
        <v>318</v>
      </c>
      <c r="C215" s="68">
        <v>200</v>
      </c>
      <c r="D215" s="68">
        <v>282</v>
      </c>
      <c r="E215" s="70">
        <v>0</v>
      </c>
      <c r="F215" s="70">
        <v>0</v>
      </c>
      <c r="G215" s="70">
        <v>0</v>
      </c>
      <c r="H215" s="70">
        <v>0</v>
      </c>
      <c r="I215" s="70">
        <v>0</v>
      </c>
      <c r="J215" s="70">
        <v>0</v>
      </c>
      <c r="K215" s="70">
        <v>0</v>
      </c>
      <c r="L215" s="70">
        <v>0</v>
      </c>
      <c r="M215" s="70">
        <v>0</v>
      </c>
      <c r="N215" s="70">
        <v>0</v>
      </c>
      <c r="O215" s="70">
        <v>0</v>
      </c>
      <c r="P215" s="70">
        <v>0</v>
      </c>
      <c r="Q215" s="70">
        <v>0</v>
      </c>
      <c r="R215" s="70">
        <v>0</v>
      </c>
      <c r="S215" s="70">
        <v>0</v>
      </c>
      <c r="T215" s="70">
        <v>0</v>
      </c>
      <c r="U215" s="70">
        <v>0</v>
      </c>
      <c r="V215" s="70">
        <v>0</v>
      </c>
      <c r="W215" s="70">
        <v>0</v>
      </c>
      <c r="X215" s="70">
        <v>0</v>
      </c>
      <c r="Y215" s="70" t="s">
        <v>387</v>
      </c>
      <c r="Z215" s="70"/>
    </row>
    <row r="216" spans="2:26" x14ac:dyDescent="0.35">
      <c r="B216" s="65" t="s">
        <v>319</v>
      </c>
      <c r="C216" s="68">
        <v>140</v>
      </c>
      <c r="D216" s="68">
        <v>894</v>
      </c>
      <c r="E216" s="68">
        <v>6254</v>
      </c>
      <c r="F216" s="68">
        <v>6972</v>
      </c>
      <c r="G216" s="68">
        <v>5309</v>
      </c>
      <c r="H216" s="68">
        <v>11610</v>
      </c>
      <c r="I216" s="68">
        <v>6866</v>
      </c>
      <c r="J216" s="68">
        <v>9645</v>
      </c>
      <c r="K216" s="68">
        <v>8337</v>
      </c>
      <c r="L216" s="68">
        <v>15718</v>
      </c>
      <c r="M216" s="68">
        <v>15388</v>
      </c>
      <c r="N216" s="68">
        <v>17720</v>
      </c>
      <c r="O216" s="68">
        <v>21934</v>
      </c>
      <c r="P216" s="68">
        <v>16381</v>
      </c>
      <c r="Q216" s="68">
        <v>19163</v>
      </c>
      <c r="R216" s="68">
        <v>20675</v>
      </c>
      <c r="S216" s="68">
        <v>19242</v>
      </c>
      <c r="T216" s="68">
        <v>27342</v>
      </c>
      <c r="U216" s="68">
        <v>23270</v>
      </c>
      <c r="V216" s="68">
        <v>24893</v>
      </c>
      <c r="W216" s="73">
        <v>35746</v>
      </c>
      <c r="X216" s="73">
        <v>29043</v>
      </c>
      <c r="Y216" s="73">
        <v>29793</v>
      </c>
      <c r="Z216" s="73">
        <v>31943</v>
      </c>
    </row>
    <row r="217" spans="2:26" x14ac:dyDescent="0.35">
      <c r="B217" s="65" t="s">
        <v>320</v>
      </c>
      <c r="C217" s="68">
        <v>1640</v>
      </c>
      <c r="D217" s="68">
        <v>2713</v>
      </c>
      <c r="E217" s="68">
        <v>4824</v>
      </c>
      <c r="F217" s="68">
        <v>5303</v>
      </c>
      <c r="G217" s="68">
        <v>6478</v>
      </c>
      <c r="H217" s="68">
        <v>10407</v>
      </c>
      <c r="I217" s="68">
        <v>5432</v>
      </c>
      <c r="J217" s="68">
        <v>7614</v>
      </c>
      <c r="K217" s="68">
        <v>9751</v>
      </c>
      <c r="L217" s="68">
        <v>7610</v>
      </c>
      <c r="M217" s="68">
        <v>9115</v>
      </c>
      <c r="N217" s="68">
        <v>9916</v>
      </c>
      <c r="O217" s="68">
        <v>9057</v>
      </c>
      <c r="P217" s="68">
        <v>8934</v>
      </c>
      <c r="Q217" s="68">
        <v>10722</v>
      </c>
      <c r="R217" s="68">
        <v>15712</v>
      </c>
      <c r="S217" s="68">
        <v>10047</v>
      </c>
      <c r="T217" s="68">
        <v>12144</v>
      </c>
      <c r="U217" s="68">
        <v>11841</v>
      </c>
      <c r="V217" s="68">
        <v>13372</v>
      </c>
      <c r="W217" s="73">
        <v>13872</v>
      </c>
      <c r="X217" s="73">
        <v>13952</v>
      </c>
      <c r="Y217" s="73">
        <v>14264</v>
      </c>
      <c r="Z217" s="73">
        <v>12928</v>
      </c>
    </row>
    <row r="218" spans="2:26" x14ac:dyDescent="0.35">
      <c r="B218" s="65" t="s">
        <v>321</v>
      </c>
      <c r="C218" s="68">
        <v>10940</v>
      </c>
      <c r="D218" s="68">
        <v>16994</v>
      </c>
      <c r="E218" s="68">
        <v>33217</v>
      </c>
      <c r="F218" s="68">
        <v>32837</v>
      </c>
      <c r="G218" s="68">
        <v>31860</v>
      </c>
      <c r="H218" s="68">
        <v>31855</v>
      </c>
      <c r="I218" s="68">
        <v>41955</v>
      </c>
      <c r="J218" s="68">
        <v>36403</v>
      </c>
      <c r="K218" s="68">
        <v>40420</v>
      </c>
      <c r="L218" s="68">
        <v>38759</v>
      </c>
      <c r="M218" s="68">
        <v>42465</v>
      </c>
      <c r="N218" s="68">
        <v>47139</v>
      </c>
      <c r="O218" s="68">
        <v>37766</v>
      </c>
      <c r="P218" s="68">
        <v>48422</v>
      </c>
      <c r="Q218" s="68">
        <v>51530</v>
      </c>
      <c r="R218" s="68">
        <v>52832</v>
      </c>
      <c r="S218" s="68">
        <v>55009</v>
      </c>
      <c r="T218" s="68">
        <v>54366</v>
      </c>
      <c r="U218" s="68">
        <v>58247</v>
      </c>
      <c r="V218" s="68">
        <v>52833</v>
      </c>
      <c r="W218" s="73">
        <v>63144</v>
      </c>
      <c r="X218" s="73">
        <v>52383</v>
      </c>
      <c r="Y218" s="73">
        <v>58725</v>
      </c>
      <c r="Z218" s="73">
        <v>63221</v>
      </c>
    </row>
    <row r="219" spans="2:26" x14ac:dyDescent="0.35">
      <c r="B219" s="65" t="s">
        <v>322</v>
      </c>
      <c r="C219" s="68">
        <v>320</v>
      </c>
      <c r="D219" s="68">
        <v>502</v>
      </c>
      <c r="E219" s="68">
        <v>4335</v>
      </c>
      <c r="F219" s="68">
        <v>2131</v>
      </c>
      <c r="G219" s="68">
        <v>8389</v>
      </c>
      <c r="H219" s="68">
        <v>9211</v>
      </c>
      <c r="I219" s="68">
        <v>8940</v>
      </c>
      <c r="J219" s="68">
        <v>16530</v>
      </c>
      <c r="K219" s="68">
        <v>21511</v>
      </c>
      <c r="L219" s="68">
        <v>18414</v>
      </c>
      <c r="M219" s="68">
        <v>25134</v>
      </c>
      <c r="N219" s="68">
        <v>26867</v>
      </c>
      <c r="O219" s="68">
        <v>32803</v>
      </c>
      <c r="P219" s="68">
        <v>45479</v>
      </c>
      <c r="Q219" s="68">
        <v>40670</v>
      </c>
      <c r="R219" s="68">
        <v>50117</v>
      </c>
      <c r="S219" s="68">
        <v>53687</v>
      </c>
      <c r="T219" s="68">
        <v>49151</v>
      </c>
      <c r="U219" s="68">
        <v>54839</v>
      </c>
      <c r="V219" s="68">
        <v>64305</v>
      </c>
      <c r="W219" s="73">
        <v>61659</v>
      </c>
      <c r="X219" s="73">
        <v>79743</v>
      </c>
      <c r="Y219" s="73">
        <v>54397</v>
      </c>
      <c r="Z219" s="73">
        <v>77322</v>
      </c>
    </row>
    <row r="220" spans="2:26" x14ac:dyDescent="0.35">
      <c r="B220" s="65" t="s">
        <v>323</v>
      </c>
      <c r="C220" s="68">
        <v>1180</v>
      </c>
      <c r="D220" s="68">
        <v>3850</v>
      </c>
      <c r="E220" s="68">
        <v>10171</v>
      </c>
      <c r="F220" s="68">
        <v>8599</v>
      </c>
      <c r="G220" s="68">
        <v>19940</v>
      </c>
      <c r="H220" s="68">
        <v>16625</v>
      </c>
      <c r="I220" s="68">
        <v>11570</v>
      </c>
      <c r="J220" s="68">
        <v>16681</v>
      </c>
      <c r="K220" s="68">
        <v>14990</v>
      </c>
      <c r="L220" s="68">
        <v>15456</v>
      </c>
      <c r="M220" s="68">
        <v>19554</v>
      </c>
      <c r="N220" s="68">
        <v>18178</v>
      </c>
      <c r="O220" s="68">
        <v>17292</v>
      </c>
      <c r="P220" s="68">
        <v>22262</v>
      </c>
      <c r="Q220" s="68">
        <v>22813</v>
      </c>
      <c r="R220" s="68">
        <v>26617</v>
      </c>
      <c r="S220" s="68">
        <v>21585</v>
      </c>
      <c r="T220" s="68">
        <v>26104</v>
      </c>
      <c r="U220" s="68">
        <v>26714</v>
      </c>
      <c r="V220" s="68">
        <v>27009</v>
      </c>
      <c r="W220" s="73">
        <v>26637</v>
      </c>
      <c r="X220" s="73">
        <v>27454</v>
      </c>
      <c r="Y220" s="73">
        <v>30543</v>
      </c>
      <c r="Z220" s="73">
        <v>37091</v>
      </c>
    </row>
    <row r="221" spans="2:26" x14ac:dyDescent="0.35">
      <c r="B221" s="65" t="s">
        <v>324</v>
      </c>
      <c r="C221" s="68">
        <v>200</v>
      </c>
      <c r="D221" s="70">
        <v>0</v>
      </c>
      <c r="E221" s="70">
        <v>0</v>
      </c>
      <c r="F221" s="70">
        <v>0</v>
      </c>
      <c r="G221" s="70">
        <v>0</v>
      </c>
      <c r="H221" s="70">
        <v>0</v>
      </c>
      <c r="I221" s="70">
        <v>0</v>
      </c>
      <c r="J221" s="70">
        <v>0</v>
      </c>
      <c r="K221" s="70">
        <v>0</v>
      </c>
      <c r="L221" s="70">
        <v>0</v>
      </c>
      <c r="M221" s="70">
        <v>0</v>
      </c>
      <c r="N221" s="70">
        <v>0</v>
      </c>
      <c r="O221" s="70">
        <v>0</v>
      </c>
      <c r="P221" s="70">
        <v>0</v>
      </c>
      <c r="Q221" s="70">
        <v>0</v>
      </c>
      <c r="R221" s="70">
        <v>0</v>
      </c>
      <c r="S221" s="70">
        <v>0</v>
      </c>
      <c r="T221" s="70">
        <v>0</v>
      </c>
      <c r="U221" s="70">
        <v>0</v>
      </c>
      <c r="V221" s="70">
        <v>0</v>
      </c>
      <c r="W221" s="70">
        <v>0</v>
      </c>
      <c r="X221" s="70">
        <v>0</v>
      </c>
      <c r="Y221" s="70" t="s">
        <v>387</v>
      </c>
      <c r="Z221" s="70"/>
    </row>
    <row r="222" spans="2:26" x14ac:dyDescent="0.35">
      <c r="B222" s="65" t="s">
        <v>325</v>
      </c>
      <c r="C222" s="68">
        <v>380</v>
      </c>
      <c r="D222" s="68">
        <v>45</v>
      </c>
      <c r="E222" s="70">
        <v>0</v>
      </c>
      <c r="F222" s="70">
        <v>0</v>
      </c>
      <c r="G222" s="70">
        <v>0</v>
      </c>
      <c r="H222" s="70">
        <v>0</v>
      </c>
      <c r="I222" s="70">
        <v>0</v>
      </c>
      <c r="J222" s="70">
        <v>0</v>
      </c>
      <c r="K222" s="70">
        <v>0</v>
      </c>
      <c r="L222" s="70">
        <v>0</v>
      </c>
      <c r="M222" s="70">
        <v>0</v>
      </c>
      <c r="N222" s="70">
        <v>0</v>
      </c>
      <c r="O222" s="70">
        <v>0</v>
      </c>
      <c r="P222" s="70">
        <v>0</v>
      </c>
      <c r="Q222" s="70">
        <v>0</v>
      </c>
      <c r="R222" s="70">
        <v>0</v>
      </c>
      <c r="S222" s="70">
        <v>0</v>
      </c>
      <c r="T222" s="70">
        <v>0</v>
      </c>
      <c r="U222" s="70">
        <v>0</v>
      </c>
      <c r="V222" s="70">
        <v>0</v>
      </c>
      <c r="W222" s="70">
        <v>0</v>
      </c>
      <c r="X222" s="70">
        <v>0</v>
      </c>
      <c r="Y222" s="70" t="s">
        <v>387</v>
      </c>
      <c r="Z222" s="70"/>
    </row>
    <row r="223" spans="2:26" x14ac:dyDescent="0.35">
      <c r="B223" s="65" t="s">
        <v>326</v>
      </c>
      <c r="C223" s="68">
        <v>680</v>
      </c>
      <c r="D223" s="68">
        <v>1253</v>
      </c>
      <c r="E223" s="68">
        <v>4143</v>
      </c>
      <c r="F223" s="68">
        <v>5202</v>
      </c>
      <c r="G223" s="68">
        <v>5496</v>
      </c>
      <c r="H223" s="68">
        <v>4807</v>
      </c>
      <c r="I223" s="68">
        <v>6877</v>
      </c>
      <c r="J223" s="68">
        <v>9245</v>
      </c>
      <c r="K223" s="68">
        <v>9756</v>
      </c>
      <c r="L223" s="68">
        <v>14532</v>
      </c>
      <c r="M223" s="68">
        <v>19532</v>
      </c>
      <c r="N223" s="68">
        <v>16633</v>
      </c>
      <c r="O223" s="68">
        <v>21561</v>
      </c>
      <c r="P223" s="68">
        <v>22779</v>
      </c>
      <c r="Q223" s="68">
        <v>24597</v>
      </c>
      <c r="R223" s="68">
        <v>19025</v>
      </c>
      <c r="S223" s="68">
        <v>21593</v>
      </c>
      <c r="T223" s="68">
        <v>26329</v>
      </c>
      <c r="U223" s="68">
        <v>24841</v>
      </c>
      <c r="V223" s="68">
        <v>26924</v>
      </c>
      <c r="W223" s="73">
        <v>30578</v>
      </c>
      <c r="X223" s="73">
        <v>34611</v>
      </c>
      <c r="Y223" s="73">
        <v>44749</v>
      </c>
      <c r="Z223" s="73">
        <v>31489</v>
      </c>
    </row>
    <row r="224" spans="2:26" x14ac:dyDescent="0.35">
      <c r="B224" s="65" t="s">
        <v>327</v>
      </c>
      <c r="C224" s="68">
        <v>59600</v>
      </c>
      <c r="D224" s="68">
        <v>29869</v>
      </c>
      <c r="E224" s="68">
        <v>17417</v>
      </c>
      <c r="F224" s="68">
        <v>15025</v>
      </c>
      <c r="G224" s="68">
        <v>17517</v>
      </c>
      <c r="H224" s="68">
        <v>17579</v>
      </c>
      <c r="I224" s="68">
        <v>16907</v>
      </c>
      <c r="J224" s="68">
        <v>17452</v>
      </c>
      <c r="K224" s="68">
        <v>19954</v>
      </c>
      <c r="L224" s="68">
        <v>20972</v>
      </c>
      <c r="M224" s="68">
        <v>20823</v>
      </c>
      <c r="N224" s="68">
        <v>18178</v>
      </c>
      <c r="O224" s="68">
        <v>20310</v>
      </c>
      <c r="P224" s="68">
        <v>20529</v>
      </c>
      <c r="Q224" s="68">
        <v>20431</v>
      </c>
      <c r="R224" s="68">
        <v>20580</v>
      </c>
      <c r="S224" s="68">
        <v>19876</v>
      </c>
      <c r="T224" s="68">
        <v>20980</v>
      </c>
      <c r="U224" s="68">
        <v>20092</v>
      </c>
      <c r="V224" s="68">
        <v>20413</v>
      </c>
      <c r="W224" s="73">
        <v>22130</v>
      </c>
      <c r="X224" s="73">
        <v>19743</v>
      </c>
      <c r="Y224" s="73">
        <v>26758</v>
      </c>
      <c r="Z224" s="73">
        <v>24481</v>
      </c>
    </row>
    <row r="225" spans="2:26" x14ac:dyDescent="0.35">
      <c r="B225" s="65" t="s">
        <v>328</v>
      </c>
      <c r="C225" s="68">
        <v>29380</v>
      </c>
      <c r="D225" s="68">
        <v>22546</v>
      </c>
      <c r="E225" s="68">
        <v>22259</v>
      </c>
      <c r="F225" s="68">
        <v>21154</v>
      </c>
      <c r="G225" s="68">
        <v>19555</v>
      </c>
      <c r="H225" s="68">
        <v>21881</v>
      </c>
      <c r="I225" s="68">
        <v>18882</v>
      </c>
      <c r="J225" s="68">
        <v>19182</v>
      </c>
      <c r="K225" s="68">
        <v>20497</v>
      </c>
      <c r="L225" s="68">
        <v>20632</v>
      </c>
      <c r="M225" s="68">
        <v>23310</v>
      </c>
      <c r="N225" s="68">
        <v>20394</v>
      </c>
      <c r="O225" s="68">
        <v>23380</v>
      </c>
      <c r="P225" s="68">
        <v>20727</v>
      </c>
      <c r="Q225" s="68">
        <v>20698</v>
      </c>
      <c r="R225" s="68">
        <v>23117</v>
      </c>
      <c r="S225" s="68">
        <v>21211</v>
      </c>
      <c r="T225" s="68">
        <v>20501</v>
      </c>
      <c r="U225" s="68">
        <v>19682</v>
      </c>
      <c r="V225" s="68">
        <v>20093</v>
      </c>
      <c r="W225" s="73">
        <v>18113</v>
      </c>
      <c r="X225" s="73">
        <v>23002</v>
      </c>
      <c r="Y225" s="73">
        <v>24235</v>
      </c>
      <c r="Z225" s="73">
        <v>18432</v>
      </c>
    </row>
    <row r="226" spans="2:26" x14ac:dyDescent="0.35">
      <c r="B226" s="65" t="s">
        <v>329</v>
      </c>
      <c r="C226" s="68">
        <v>500</v>
      </c>
      <c r="D226" s="68">
        <v>677</v>
      </c>
      <c r="E226" s="70">
        <v>0</v>
      </c>
      <c r="F226" s="70">
        <v>0</v>
      </c>
      <c r="G226" s="70">
        <v>0</v>
      </c>
      <c r="H226" s="70">
        <v>0</v>
      </c>
      <c r="I226" s="70">
        <v>0</v>
      </c>
      <c r="J226" s="70">
        <v>0</v>
      </c>
      <c r="K226" s="70">
        <v>0</v>
      </c>
      <c r="L226" s="70">
        <v>0</v>
      </c>
      <c r="M226" s="70">
        <v>0</v>
      </c>
      <c r="N226" s="70">
        <v>0</v>
      </c>
      <c r="O226" s="70">
        <v>0</v>
      </c>
      <c r="P226" s="70">
        <v>0</v>
      </c>
      <c r="Q226" s="70">
        <v>0</v>
      </c>
      <c r="R226" s="70">
        <v>0</v>
      </c>
      <c r="S226" s="70">
        <v>0</v>
      </c>
      <c r="T226" s="70">
        <v>0</v>
      </c>
      <c r="U226" s="70">
        <v>0</v>
      </c>
      <c r="V226" s="70">
        <v>0</v>
      </c>
      <c r="W226" s="70">
        <v>0</v>
      </c>
      <c r="X226" s="70">
        <v>0</v>
      </c>
      <c r="Y226" s="70" t="s">
        <v>387</v>
      </c>
      <c r="Z226" s="70"/>
    </row>
    <row r="227" spans="2:26" x14ac:dyDescent="0.35">
      <c r="B227" s="65" t="s">
        <v>330</v>
      </c>
      <c r="C227" s="68">
        <v>11020</v>
      </c>
      <c r="D227" s="68">
        <v>27088</v>
      </c>
      <c r="E227" s="68">
        <v>60803</v>
      </c>
      <c r="F227" s="68">
        <v>64871</v>
      </c>
      <c r="G227" s="68">
        <v>80679</v>
      </c>
      <c r="H227" s="68">
        <v>63953</v>
      </c>
      <c r="I227" s="68">
        <v>73235</v>
      </c>
      <c r="J227" s="68">
        <v>84883</v>
      </c>
      <c r="K227" s="68">
        <v>95177</v>
      </c>
      <c r="L227" s="68">
        <v>93194</v>
      </c>
      <c r="M227" s="68">
        <v>94749</v>
      </c>
      <c r="N227" s="68">
        <v>99631</v>
      </c>
      <c r="O227" s="68">
        <v>113755</v>
      </c>
      <c r="P227" s="68">
        <v>121341</v>
      </c>
      <c r="Q227" s="68">
        <v>116899</v>
      </c>
      <c r="R227" s="68">
        <v>131641</v>
      </c>
      <c r="S227" s="68">
        <v>140453</v>
      </c>
      <c r="T227" s="68">
        <v>147199</v>
      </c>
      <c r="U227" s="68">
        <v>144491</v>
      </c>
      <c r="V227" s="68">
        <v>145610</v>
      </c>
      <c r="W227" s="73">
        <v>164791</v>
      </c>
      <c r="X227" s="73">
        <v>159404</v>
      </c>
      <c r="Y227" s="73">
        <v>168056</v>
      </c>
      <c r="Z227" s="73">
        <v>178258</v>
      </c>
    </row>
    <row r="228" spans="2:26" x14ac:dyDescent="0.35">
      <c r="B228" s="65" t="s">
        <v>331</v>
      </c>
      <c r="C228" s="68">
        <v>20560</v>
      </c>
      <c r="D228" s="68">
        <v>94834</v>
      </c>
      <c r="E228" s="68">
        <v>192498</v>
      </c>
      <c r="F228" s="68">
        <v>210110</v>
      </c>
      <c r="G228" s="68">
        <v>227604</v>
      </c>
      <c r="H228" s="68">
        <v>248329</v>
      </c>
      <c r="I228" s="68">
        <v>226891</v>
      </c>
      <c r="J228" s="68">
        <v>233611</v>
      </c>
      <c r="K228" s="68">
        <v>241794</v>
      </c>
      <c r="L228" s="68">
        <v>246392</v>
      </c>
      <c r="M228" s="68">
        <v>243343</v>
      </c>
      <c r="N228" s="68">
        <v>253699</v>
      </c>
      <c r="O228" s="68">
        <v>262229</v>
      </c>
      <c r="P228" s="68">
        <v>264428</v>
      </c>
      <c r="Q228" s="68">
        <v>266702</v>
      </c>
      <c r="R228" s="68">
        <v>266020</v>
      </c>
      <c r="S228" s="68">
        <v>274012</v>
      </c>
      <c r="T228" s="68">
        <v>280117</v>
      </c>
      <c r="U228" s="68">
        <v>278514</v>
      </c>
      <c r="V228" s="68">
        <v>304803</v>
      </c>
      <c r="W228" s="73">
        <v>297872</v>
      </c>
      <c r="X228" s="73">
        <v>299542</v>
      </c>
      <c r="Y228" s="73">
        <v>310601</v>
      </c>
      <c r="Z228" s="73">
        <v>287333</v>
      </c>
    </row>
    <row r="229" spans="2:26" x14ac:dyDescent="0.35">
      <c r="B229" s="65" t="s">
        <v>332</v>
      </c>
      <c r="C229" s="68">
        <v>820</v>
      </c>
      <c r="D229" s="68">
        <v>2374</v>
      </c>
      <c r="E229" s="68">
        <v>4390</v>
      </c>
      <c r="F229" s="68">
        <v>4445</v>
      </c>
      <c r="G229" s="68">
        <v>5997</v>
      </c>
      <c r="H229" s="68">
        <v>7788</v>
      </c>
      <c r="I229" s="68">
        <v>5903</v>
      </c>
      <c r="J229" s="68">
        <v>5351</v>
      </c>
      <c r="K229" s="68">
        <v>5055</v>
      </c>
      <c r="L229" s="68">
        <v>8356</v>
      </c>
      <c r="M229" s="68">
        <v>8650</v>
      </c>
      <c r="N229" s="68">
        <v>7930</v>
      </c>
      <c r="O229" s="68">
        <v>9152</v>
      </c>
      <c r="P229" s="68">
        <v>6441</v>
      </c>
      <c r="Q229" s="68">
        <v>9870</v>
      </c>
      <c r="R229" s="68">
        <v>8353</v>
      </c>
      <c r="S229" s="68">
        <v>12110</v>
      </c>
      <c r="T229" s="68">
        <v>14953</v>
      </c>
      <c r="U229" s="68">
        <v>13444</v>
      </c>
      <c r="V229" s="68">
        <v>12949</v>
      </c>
      <c r="W229" s="73">
        <v>11360</v>
      </c>
      <c r="X229" s="73">
        <v>17863</v>
      </c>
      <c r="Y229" s="73">
        <v>15444</v>
      </c>
      <c r="Z229" s="73">
        <v>12215</v>
      </c>
    </row>
    <row r="230" spans="2:26" x14ac:dyDescent="0.35">
      <c r="B230" s="65" t="s">
        <v>333</v>
      </c>
      <c r="C230" s="68">
        <v>260</v>
      </c>
      <c r="D230" s="70">
        <v>0</v>
      </c>
      <c r="E230" s="70">
        <v>0</v>
      </c>
      <c r="F230" s="70">
        <v>0</v>
      </c>
      <c r="G230" s="70">
        <v>0</v>
      </c>
      <c r="H230" s="70">
        <v>0</v>
      </c>
      <c r="I230" s="70">
        <v>0</v>
      </c>
      <c r="J230" s="70">
        <v>0</v>
      </c>
      <c r="K230" s="70">
        <v>0</v>
      </c>
      <c r="L230" s="70">
        <v>0</v>
      </c>
      <c r="M230" s="70">
        <v>0</v>
      </c>
      <c r="N230" s="70">
        <v>0</v>
      </c>
      <c r="O230" s="70">
        <v>0</v>
      </c>
      <c r="P230" s="70">
        <v>0</v>
      </c>
      <c r="Q230" s="70">
        <v>0</v>
      </c>
      <c r="R230" s="70">
        <v>0</v>
      </c>
      <c r="S230" s="70">
        <v>0</v>
      </c>
      <c r="T230" s="70">
        <v>0</v>
      </c>
      <c r="U230" s="70">
        <v>0</v>
      </c>
      <c r="V230" s="70">
        <v>0</v>
      </c>
      <c r="W230" s="70">
        <v>0</v>
      </c>
      <c r="X230" s="70">
        <v>0</v>
      </c>
      <c r="Y230" s="70">
        <v>0</v>
      </c>
      <c r="Z230" s="70"/>
    </row>
    <row r="231" spans="2:26" x14ac:dyDescent="0.35">
      <c r="B231" s="65" t="s">
        <v>334</v>
      </c>
      <c r="C231" s="68">
        <v>160</v>
      </c>
      <c r="D231" s="70">
        <v>0</v>
      </c>
      <c r="E231" s="70">
        <v>0</v>
      </c>
      <c r="F231" s="70">
        <v>0</v>
      </c>
      <c r="G231" s="70">
        <v>0</v>
      </c>
      <c r="H231" s="70">
        <v>0</v>
      </c>
      <c r="I231" s="70">
        <v>0</v>
      </c>
      <c r="J231" s="70">
        <v>0</v>
      </c>
      <c r="K231" s="70">
        <v>0</v>
      </c>
      <c r="L231" s="70">
        <v>0</v>
      </c>
      <c r="M231" s="70">
        <v>0</v>
      </c>
      <c r="N231" s="70">
        <v>0</v>
      </c>
      <c r="O231" s="70">
        <v>0</v>
      </c>
      <c r="P231" s="70">
        <v>0</v>
      </c>
      <c r="Q231" s="70">
        <v>0</v>
      </c>
      <c r="R231" s="70">
        <v>0</v>
      </c>
      <c r="S231" s="70">
        <v>0</v>
      </c>
      <c r="T231" s="70">
        <v>0</v>
      </c>
      <c r="U231" s="70">
        <v>0</v>
      </c>
      <c r="V231" s="70">
        <v>0</v>
      </c>
      <c r="W231" s="70">
        <v>0</v>
      </c>
      <c r="X231" s="70">
        <v>0</v>
      </c>
      <c r="Y231" s="70">
        <v>0</v>
      </c>
      <c r="Z231" s="70"/>
    </row>
    <row r="232" spans="2:26" x14ac:dyDescent="0.35">
      <c r="B232" s="65" t="s">
        <v>335</v>
      </c>
      <c r="C232" s="68">
        <v>40</v>
      </c>
      <c r="D232" s="70">
        <v>0</v>
      </c>
      <c r="E232" s="70">
        <v>0</v>
      </c>
      <c r="F232" s="70">
        <v>0</v>
      </c>
      <c r="G232" s="70">
        <v>0</v>
      </c>
      <c r="H232" s="70">
        <v>0</v>
      </c>
      <c r="I232" s="70">
        <v>0</v>
      </c>
      <c r="J232" s="70">
        <v>0</v>
      </c>
      <c r="K232" s="70">
        <v>0</v>
      </c>
      <c r="L232" s="70">
        <v>0</v>
      </c>
      <c r="M232" s="70">
        <v>0</v>
      </c>
      <c r="N232" s="70">
        <v>0</v>
      </c>
      <c r="O232" s="70">
        <v>0</v>
      </c>
      <c r="P232" s="70">
        <v>0</v>
      </c>
      <c r="Q232" s="70">
        <v>0</v>
      </c>
      <c r="R232" s="70">
        <v>0</v>
      </c>
      <c r="S232" s="70">
        <v>0</v>
      </c>
      <c r="T232" s="70">
        <v>0</v>
      </c>
      <c r="U232" s="70">
        <v>0</v>
      </c>
      <c r="V232" s="70">
        <v>0</v>
      </c>
      <c r="W232" s="70">
        <v>0</v>
      </c>
      <c r="X232" s="70">
        <v>0</v>
      </c>
      <c r="Y232" s="70">
        <v>0</v>
      </c>
      <c r="Z232" s="70"/>
    </row>
    <row r="233" spans="2:26" x14ac:dyDescent="0.35">
      <c r="B233" s="65" t="s">
        <v>336</v>
      </c>
      <c r="C233" s="68">
        <v>80</v>
      </c>
      <c r="D233" s="70">
        <v>0</v>
      </c>
      <c r="E233" s="70">
        <v>0</v>
      </c>
      <c r="F233" s="70">
        <v>0</v>
      </c>
      <c r="G233" s="70">
        <v>0</v>
      </c>
      <c r="H233" s="70">
        <v>0</v>
      </c>
      <c r="I233" s="70">
        <v>0</v>
      </c>
      <c r="J233" s="70">
        <v>0</v>
      </c>
      <c r="K233" s="70">
        <v>0</v>
      </c>
      <c r="L233" s="70">
        <v>0</v>
      </c>
      <c r="M233" s="70">
        <v>0</v>
      </c>
      <c r="N233" s="70">
        <v>0</v>
      </c>
      <c r="O233" s="70">
        <v>0</v>
      </c>
      <c r="P233" s="70">
        <v>0</v>
      </c>
      <c r="Q233" s="70">
        <v>0</v>
      </c>
      <c r="R233" s="70">
        <v>0</v>
      </c>
      <c r="S233" s="70">
        <v>0</v>
      </c>
      <c r="T233" s="70">
        <v>0</v>
      </c>
      <c r="U233" s="70">
        <v>0</v>
      </c>
      <c r="V233" s="70">
        <v>0</v>
      </c>
      <c r="W233" s="70">
        <v>0</v>
      </c>
      <c r="X233" s="70">
        <v>0</v>
      </c>
      <c r="Y233" s="70">
        <v>0</v>
      </c>
      <c r="Z233" s="70"/>
    </row>
    <row r="234" spans="2:26" x14ac:dyDescent="0.35">
      <c r="B234" s="65" t="s">
        <v>337</v>
      </c>
      <c r="C234" s="68">
        <v>220</v>
      </c>
      <c r="D234" s="68">
        <v>108</v>
      </c>
      <c r="E234" s="70">
        <v>0</v>
      </c>
      <c r="F234" s="70">
        <v>0</v>
      </c>
      <c r="G234" s="70">
        <v>0</v>
      </c>
      <c r="H234" s="70">
        <v>0</v>
      </c>
      <c r="I234" s="70">
        <v>0</v>
      </c>
      <c r="J234" s="70">
        <v>0</v>
      </c>
      <c r="K234" s="70">
        <v>0</v>
      </c>
      <c r="L234" s="70">
        <v>0</v>
      </c>
      <c r="M234" s="70">
        <v>0</v>
      </c>
      <c r="N234" s="70">
        <v>0</v>
      </c>
      <c r="O234" s="70">
        <v>0</v>
      </c>
      <c r="P234" s="70">
        <v>0</v>
      </c>
      <c r="Q234" s="68">
        <v>6082</v>
      </c>
      <c r="R234" s="68">
        <v>7239</v>
      </c>
      <c r="S234" s="68">
        <v>9354</v>
      </c>
      <c r="T234" s="68">
        <v>11206</v>
      </c>
      <c r="U234" s="68">
        <v>15904</v>
      </c>
      <c r="V234" s="68">
        <v>13360</v>
      </c>
      <c r="W234" s="73">
        <v>13942</v>
      </c>
      <c r="X234" s="73">
        <v>14116</v>
      </c>
      <c r="Y234" s="73">
        <v>18981</v>
      </c>
      <c r="Z234" s="73">
        <v>22483</v>
      </c>
    </row>
    <row r="235" spans="2:26" x14ac:dyDescent="0.35">
      <c r="B235" s="65" t="s">
        <v>338</v>
      </c>
      <c r="C235" s="68">
        <v>60</v>
      </c>
      <c r="D235" s="68">
        <v>36</v>
      </c>
      <c r="E235" s="70">
        <v>0</v>
      </c>
      <c r="F235" s="70">
        <v>0</v>
      </c>
      <c r="G235" s="70">
        <v>0</v>
      </c>
      <c r="H235" s="70">
        <v>0</v>
      </c>
      <c r="I235" s="70">
        <v>0</v>
      </c>
      <c r="J235" s="70">
        <v>0</v>
      </c>
      <c r="K235" s="70">
        <v>0</v>
      </c>
      <c r="L235" s="70">
        <v>0</v>
      </c>
      <c r="M235" s="70">
        <v>0</v>
      </c>
      <c r="N235" s="70">
        <v>0</v>
      </c>
      <c r="O235" s="70">
        <v>0</v>
      </c>
      <c r="P235" s="70">
        <v>0</v>
      </c>
      <c r="Q235" s="70">
        <v>0</v>
      </c>
      <c r="R235" s="70">
        <v>0</v>
      </c>
      <c r="S235" s="70">
        <v>0</v>
      </c>
      <c r="T235" s="70">
        <v>0</v>
      </c>
      <c r="U235" s="70">
        <v>0</v>
      </c>
      <c r="V235" s="70">
        <v>0</v>
      </c>
      <c r="W235" s="70">
        <v>0</v>
      </c>
      <c r="X235" s="70">
        <v>0</v>
      </c>
      <c r="Y235" s="70" t="s">
        <v>387</v>
      </c>
      <c r="Z235" s="70"/>
    </row>
    <row r="236" spans="2:26" x14ac:dyDescent="0.35">
      <c r="B236" s="65" t="s">
        <v>339</v>
      </c>
      <c r="C236" s="68">
        <v>2120</v>
      </c>
      <c r="D236" s="68">
        <v>2985</v>
      </c>
      <c r="E236" s="68">
        <v>6422</v>
      </c>
      <c r="F236" s="68">
        <v>3568</v>
      </c>
      <c r="G236" s="68">
        <v>5935</v>
      </c>
      <c r="H236" s="68">
        <v>7598</v>
      </c>
      <c r="I236" s="68">
        <v>4081</v>
      </c>
      <c r="J236" s="68">
        <v>5185</v>
      </c>
      <c r="K236" s="68">
        <v>6404</v>
      </c>
      <c r="L236" s="68">
        <v>5724</v>
      </c>
      <c r="M236" s="68">
        <v>7911</v>
      </c>
      <c r="N236" s="68">
        <v>9125</v>
      </c>
      <c r="O236" s="68">
        <v>5321</v>
      </c>
      <c r="P236" s="68">
        <v>6478</v>
      </c>
      <c r="Q236" s="68">
        <v>8561</v>
      </c>
      <c r="R236" s="68">
        <v>6266</v>
      </c>
      <c r="S236" s="68">
        <v>5600</v>
      </c>
      <c r="T236" s="68">
        <v>8833</v>
      </c>
      <c r="U236" s="68">
        <v>9988</v>
      </c>
      <c r="V236" s="68">
        <v>8704</v>
      </c>
      <c r="W236" s="73">
        <v>9797</v>
      </c>
      <c r="X236" s="73">
        <v>7941</v>
      </c>
      <c r="Y236" s="73">
        <v>7046</v>
      </c>
      <c r="Z236" s="73">
        <v>10063</v>
      </c>
    </row>
    <row r="237" spans="2:26" x14ac:dyDescent="0.35">
      <c r="B237" s="65" t="s">
        <v>340</v>
      </c>
      <c r="C237" s="68">
        <v>160</v>
      </c>
      <c r="D237" s="70">
        <v>0</v>
      </c>
      <c r="E237" s="70">
        <v>0</v>
      </c>
      <c r="F237" s="70">
        <v>0</v>
      </c>
      <c r="G237" s="70">
        <v>0</v>
      </c>
      <c r="H237" s="70">
        <v>0</v>
      </c>
      <c r="I237" s="70">
        <v>0</v>
      </c>
      <c r="J237" s="70">
        <v>0</v>
      </c>
      <c r="K237" s="70">
        <v>0</v>
      </c>
      <c r="L237" s="70">
        <v>0</v>
      </c>
      <c r="M237" s="70">
        <v>0</v>
      </c>
      <c r="N237" s="70">
        <v>0</v>
      </c>
      <c r="O237" s="70">
        <v>0</v>
      </c>
      <c r="P237" s="70">
        <v>0</v>
      </c>
      <c r="Q237" s="70">
        <v>0</v>
      </c>
      <c r="R237" s="70">
        <v>0</v>
      </c>
      <c r="S237" s="70">
        <v>0</v>
      </c>
      <c r="T237" s="70">
        <v>0</v>
      </c>
      <c r="U237" s="70">
        <v>0</v>
      </c>
      <c r="V237" s="70">
        <v>0</v>
      </c>
      <c r="W237" s="70">
        <v>0</v>
      </c>
      <c r="X237" s="70">
        <v>0</v>
      </c>
      <c r="Y237" s="70" t="s">
        <v>387</v>
      </c>
      <c r="Z237" s="70"/>
    </row>
    <row r="238" spans="2:26" x14ac:dyDescent="0.35">
      <c r="B238" s="65" t="s">
        <v>341</v>
      </c>
      <c r="C238" s="68">
        <v>19760</v>
      </c>
      <c r="D238" s="68">
        <v>35564</v>
      </c>
      <c r="E238" s="68">
        <v>94270</v>
      </c>
      <c r="F238" s="68">
        <v>90998</v>
      </c>
      <c r="G238" s="68">
        <v>116507</v>
      </c>
      <c r="H238" s="68">
        <v>121946</v>
      </c>
      <c r="I238" s="68">
        <v>117873</v>
      </c>
      <c r="J238" s="68">
        <v>104110</v>
      </c>
      <c r="K238" s="68">
        <v>127006</v>
      </c>
      <c r="L238" s="68">
        <v>121810</v>
      </c>
      <c r="M238" s="68">
        <v>118502</v>
      </c>
      <c r="N238" s="68">
        <v>125303</v>
      </c>
      <c r="O238" s="68">
        <v>128500</v>
      </c>
      <c r="P238" s="68">
        <v>131251</v>
      </c>
      <c r="Q238" s="68">
        <v>146931</v>
      </c>
      <c r="R238" s="68">
        <v>147618</v>
      </c>
      <c r="S238" s="68">
        <v>138047</v>
      </c>
      <c r="T238" s="68">
        <v>146899</v>
      </c>
      <c r="U238" s="68">
        <v>164194</v>
      </c>
      <c r="V238" s="68">
        <v>165251</v>
      </c>
      <c r="W238" s="73">
        <v>156951</v>
      </c>
      <c r="X238" s="73">
        <v>159039</v>
      </c>
      <c r="Y238" s="73">
        <v>161323</v>
      </c>
      <c r="Z238" s="73">
        <v>163467</v>
      </c>
    </row>
    <row r="239" spans="2:26" x14ac:dyDescent="0.35">
      <c r="B239" s="65" t="s">
        <v>342</v>
      </c>
      <c r="C239" s="68">
        <v>2220</v>
      </c>
      <c r="D239" s="68">
        <v>1882</v>
      </c>
      <c r="E239" s="70">
        <v>0</v>
      </c>
      <c r="F239" s="70">
        <v>0</v>
      </c>
      <c r="G239" s="70">
        <v>0</v>
      </c>
      <c r="H239" s="70">
        <v>0</v>
      </c>
      <c r="I239" s="70">
        <v>0</v>
      </c>
      <c r="J239" s="70">
        <v>0</v>
      </c>
      <c r="K239" s="70">
        <v>0</v>
      </c>
      <c r="L239" s="70">
        <v>0</v>
      </c>
      <c r="M239" s="70">
        <v>0</v>
      </c>
      <c r="N239" s="70">
        <v>0</v>
      </c>
      <c r="O239" s="70">
        <v>0</v>
      </c>
      <c r="P239" s="70">
        <v>0</v>
      </c>
      <c r="Q239" s="70">
        <v>0</v>
      </c>
      <c r="R239" s="70">
        <v>0</v>
      </c>
      <c r="S239" s="70">
        <v>0</v>
      </c>
      <c r="T239" s="70">
        <v>0</v>
      </c>
      <c r="U239" s="70">
        <v>0</v>
      </c>
      <c r="V239" s="68">
        <v>5187</v>
      </c>
      <c r="W239" s="73">
        <v>5080</v>
      </c>
      <c r="X239" s="73">
        <v>5917</v>
      </c>
      <c r="Y239" s="73">
        <v>7382</v>
      </c>
      <c r="Z239" s="73">
        <v>7858</v>
      </c>
    </row>
    <row r="240" spans="2:26" x14ac:dyDescent="0.35">
      <c r="B240" s="65" t="s">
        <v>343</v>
      </c>
      <c r="C240" s="68">
        <v>140</v>
      </c>
      <c r="D240" s="70">
        <v>0</v>
      </c>
      <c r="E240" s="70">
        <v>0</v>
      </c>
      <c r="F240" s="70">
        <v>0</v>
      </c>
      <c r="G240" s="70">
        <v>0</v>
      </c>
      <c r="H240" s="70">
        <v>0</v>
      </c>
      <c r="I240" s="70">
        <v>0</v>
      </c>
      <c r="J240" s="70">
        <v>0</v>
      </c>
      <c r="K240" s="70">
        <v>0</v>
      </c>
      <c r="L240" s="70">
        <v>0</v>
      </c>
      <c r="M240" s="70">
        <v>0</v>
      </c>
      <c r="N240" s="70">
        <v>0</v>
      </c>
      <c r="O240" s="70">
        <v>0</v>
      </c>
      <c r="P240" s="70">
        <v>0</v>
      </c>
      <c r="Q240" s="70">
        <v>0</v>
      </c>
      <c r="R240" s="70">
        <v>0</v>
      </c>
      <c r="S240" s="70">
        <v>0</v>
      </c>
      <c r="T240" s="70">
        <v>0</v>
      </c>
      <c r="U240" s="70">
        <v>0</v>
      </c>
      <c r="V240" s="70">
        <v>0</v>
      </c>
      <c r="W240" s="70">
        <v>0</v>
      </c>
      <c r="X240" s="70">
        <v>0</v>
      </c>
      <c r="Y240" s="70" t="s">
        <v>387</v>
      </c>
      <c r="Z240" s="70"/>
    </row>
    <row r="241" spans="2:26" x14ac:dyDescent="0.35">
      <c r="B241" s="65" t="s">
        <v>344</v>
      </c>
      <c r="C241" s="68">
        <v>27900</v>
      </c>
      <c r="D241" s="68">
        <v>26612</v>
      </c>
      <c r="E241" s="68">
        <v>36223</v>
      </c>
      <c r="F241" s="68">
        <v>38901</v>
      </c>
      <c r="G241" s="68">
        <v>48252</v>
      </c>
      <c r="H241" s="68">
        <v>34567</v>
      </c>
      <c r="I241" s="68">
        <v>38707</v>
      </c>
      <c r="J241" s="68">
        <v>42722</v>
      </c>
      <c r="K241" s="68">
        <v>44458</v>
      </c>
      <c r="L241" s="68">
        <v>47106</v>
      </c>
      <c r="M241" s="68">
        <v>48653</v>
      </c>
      <c r="N241" s="68">
        <v>53351</v>
      </c>
      <c r="O241" s="68">
        <v>50474</v>
      </c>
      <c r="P241" s="68">
        <v>47730</v>
      </c>
      <c r="Q241" s="68">
        <v>50603</v>
      </c>
      <c r="R241" s="68">
        <v>59904</v>
      </c>
      <c r="S241" s="68">
        <v>58661</v>
      </c>
      <c r="T241" s="68">
        <v>64555</v>
      </c>
      <c r="U241" s="68">
        <v>63491</v>
      </c>
      <c r="V241" s="68">
        <v>55171</v>
      </c>
      <c r="W241" s="73">
        <v>73589</v>
      </c>
      <c r="X241" s="73">
        <v>64293</v>
      </c>
      <c r="Y241" s="73">
        <v>67307</v>
      </c>
      <c r="Z241" s="73">
        <v>69922</v>
      </c>
    </row>
    <row r="242" spans="2:26" x14ac:dyDescent="0.35">
      <c r="B242" s="65" t="s">
        <v>345</v>
      </c>
      <c r="C242" s="70">
        <v>0</v>
      </c>
      <c r="D242" s="68">
        <v>31</v>
      </c>
      <c r="E242" s="70">
        <v>0</v>
      </c>
      <c r="F242" s="70">
        <v>0</v>
      </c>
      <c r="G242" s="70">
        <v>0</v>
      </c>
      <c r="H242" s="70">
        <v>0</v>
      </c>
      <c r="I242" s="70">
        <v>0</v>
      </c>
      <c r="J242" s="70">
        <v>0</v>
      </c>
      <c r="K242" s="70">
        <v>0</v>
      </c>
      <c r="L242" s="70">
        <v>0</v>
      </c>
      <c r="M242" s="70">
        <v>0</v>
      </c>
      <c r="N242" s="70">
        <v>0</v>
      </c>
      <c r="O242" s="70">
        <v>0</v>
      </c>
      <c r="P242" s="70">
        <v>0</v>
      </c>
      <c r="Q242" s="70">
        <v>0</v>
      </c>
      <c r="R242" s="70">
        <v>0</v>
      </c>
      <c r="S242" s="70">
        <v>0</v>
      </c>
      <c r="T242" s="70">
        <v>0</v>
      </c>
      <c r="U242" s="70">
        <v>0</v>
      </c>
      <c r="V242" s="70">
        <v>0</v>
      </c>
      <c r="W242" s="70">
        <v>0</v>
      </c>
      <c r="X242" s="70">
        <v>0</v>
      </c>
      <c r="Y242" s="70" t="s">
        <v>387</v>
      </c>
      <c r="Z242" s="70"/>
    </row>
    <row r="243" spans="2:26" x14ac:dyDescent="0.35">
      <c r="B243" s="65" t="s">
        <v>346</v>
      </c>
      <c r="C243" s="68">
        <v>40080</v>
      </c>
      <c r="D243" s="70">
        <v>0</v>
      </c>
      <c r="E243" s="68">
        <v>123069</v>
      </c>
      <c r="F243" s="68">
        <v>125533</v>
      </c>
      <c r="G243" s="68">
        <v>125091</v>
      </c>
      <c r="H243" s="68">
        <v>145354</v>
      </c>
      <c r="I243" s="68">
        <v>160407</v>
      </c>
      <c r="J243" s="68">
        <v>175756</v>
      </c>
      <c r="K243" s="68">
        <v>177781</v>
      </c>
      <c r="L243" s="68">
        <v>184200</v>
      </c>
      <c r="M243" s="68">
        <v>204809</v>
      </c>
      <c r="N243" s="68">
        <v>210285</v>
      </c>
      <c r="O243" s="68">
        <v>204684</v>
      </c>
      <c r="P243" s="68">
        <v>227672</v>
      </c>
      <c r="Q243" s="68">
        <v>233567</v>
      </c>
      <c r="R243" s="68">
        <v>241046</v>
      </c>
      <c r="S243" s="68">
        <v>233428</v>
      </c>
      <c r="T243" s="68">
        <v>242992</v>
      </c>
      <c r="U243" s="68">
        <v>241392</v>
      </c>
      <c r="V243" s="68">
        <v>252483</v>
      </c>
      <c r="W243" s="73">
        <v>233937</v>
      </c>
      <c r="X243" s="73">
        <v>250586</v>
      </c>
      <c r="Y243" s="73">
        <v>252816</v>
      </c>
      <c r="Z243" s="73">
        <v>278707</v>
      </c>
    </row>
    <row r="244" spans="2:26" x14ac:dyDescent="0.35">
      <c r="B244" s="65" t="s">
        <v>347</v>
      </c>
      <c r="C244" s="68">
        <v>920</v>
      </c>
      <c r="D244" s="70">
        <v>0</v>
      </c>
      <c r="E244" s="68">
        <v>4397</v>
      </c>
      <c r="F244" s="68">
        <v>2585</v>
      </c>
      <c r="G244" s="68">
        <v>7538</v>
      </c>
      <c r="H244" s="68">
        <v>7771</v>
      </c>
      <c r="I244" s="68">
        <v>8188</v>
      </c>
      <c r="J244" s="68">
        <v>6400</v>
      </c>
      <c r="K244" s="68">
        <v>6289</v>
      </c>
      <c r="L244" s="68">
        <v>7395</v>
      </c>
      <c r="M244" s="68">
        <v>6034</v>
      </c>
      <c r="N244" s="68">
        <v>8199</v>
      </c>
      <c r="O244" s="68">
        <v>7125</v>
      </c>
      <c r="P244" s="68">
        <v>7532</v>
      </c>
      <c r="Q244" s="68">
        <v>8676</v>
      </c>
      <c r="R244" s="68">
        <v>11684</v>
      </c>
      <c r="S244" s="68">
        <v>14578</v>
      </c>
      <c r="T244" s="68">
        <v>12400</v>
      </c>
      <c r="U244" s="68">
        <v>15155</v>
      </c>
      <c r="V244" s="68">
        <v>13444</v>
      </c>
      <c r="W244" s="73">
        <v>16069</v>
      </c>
      <c r="X244" s="73">
        <v>25101</v>
      </c>
      <c r="Y244" s="73">
        <v>14443</v>
      </c>
      <c r="Z244" s="73">
        <v>14100</v>
      </c>
    </row>
    <row r="245" spans="2:26" x14ac:dyDescent="0.35">
      <c r="B245" s="65" t="s">
        <v>348</v>
      </c>
      <c r="C245" s="68">
        <v>4960</v>
      </c>
      <c r="D245" s="68">
        <v>13501</v>
      </c>
      <c r="E245" s="68">
        <v>22938</v>
      </c>
      <c r="F245" s="68">
        <v>23785</v>
      </c>
      <c r="G245" s="68">
        <v>23046</v>
      </c>
      <c r="H245" s="68">
        <v>30368</v>
      </c>
      <c r="I245" s="68">
        <v>28009</v>
      </c>
      <c r="J245" s="68">
        <v>37485</v>
      </c>
      <c r="K245" s="68">
        <v>36961</v>
      </c>
      <c r="L245" s="68">
        <v>31504</v>
      </c>
      <c r="M245" s="68">
        <v>41106</v>
      </c>
      <c r="N245" s="68">
        <v>39493</v>
      </c>
      <c r="O245" s="68">
        <v>41424</v>
      </c>
      <c r="P245" s="68">
        <v>49660</v>
      </c>
      <c r="Q245" s="68">
        <v>43383</v>
      </c>
      <c r="R245" s="68">
        <v>53124</v>
      </c>
      <c r="S245" s="68">
        <v>48772</v>
      </c>
      <c r="T245" s="68">
        <v>54893</v>
      </c>
      <c r="U245" s="68">
        <v>64020</v>
      </c>
      <c r="V245" s="68">
        <v>67166</v>
      </c>
      <c r="W245" s="73">
        <v>57757</v>
      </c>
      <c r="X245" s="73">
        <v>64260</v>
      </c>
      <c r="Y245" s="73">
        <v>72041</v>
      </c>
      <c r="Z245" s="73">
        <v>74455</v>
      </c>
    </row>
    <row r="246" spans="2:26" x14ac:dyDescent="0.35">
      <c r="B246" s="65" t="s">
        <v>349</v>
      </c>
      <c r="C246" s="68">
        <v>4040</v>
      </c>
      <c r="D246" s="68">
        <v>8342</v>
      </c>
      <c r="E246" s="68">
        <v>12060</v>
      </c>
      <c r="F246" s="68">
        <v>10011</v>
      </c>
      <c r="G246" s="68">
        <v>18256</v>
      </c>
      <c r="H246" s="68">
        <v>12069</v>
      </c>
      <c r="I246" s="68">
        <v>12778</v>
      </c>
      <c r="J246" s="68">
        <v>13356</v>
      </c>
      <c r="K246" s="68">
        <v>13444</v>
      </c>
      <c r="L246" s="68">
        <v>14934</v>
      </c>
      <c r="M246" s="68">
        <v>14904</v>
      </c>
      <c r="N246" s="68">
        <v>15609</v>
      </c>
      <c r="O246" s="68">
        <v>15452</v>
      </c>
      <c r="P246" s="68">
        <v>18304</v>
      </c>
      <c r="Q246" s="68">
        <v>18253</v>
      </c>
      <c r="R246" s="68">
        <v>18867</v>
      </c>
      <c r="S246" s="68">
        <v>21109</v>
      </c>
      <c r="T246" s="68">
        <v>22685</v>
      </c>
      <c r="U246" s="68">
        <v>21009</v>
      </c>
      <c r="V246" s="68">
        <v>23886</v>
      </c>
      <c r="W246" s="73">
        <v>24870</v>
      </c>
      <c r="X246" s="73">
        <v>26390</v>
      </c>
      <c r="Y246" s="73">
        <v>28319</v>
      </c>
      <c r="Z246" s="73">
        <v>25231</v>
      </c>
    </row>
    <row r="247" spans="2:26" x14ac:dyDescent="0.35">
      <c r="B247" s="65" t="s">
        <v>350</v>
      </c>
      <c r="C247" s="68">
        <v>80</v>
      </c>
      <c r="D247" s="70">
        <v>0</v>
      </c>
      <c r="E247" s="68">
        <v>6955</v>
      </c>
      <c r="F247" s="68">
        <v>5179</v>
      </c>
      <c r="G247" s="68">
        <v>7418</v>
      </c>
      <c r="H247" s="68">
        <v>4861</v>
      </c>
      <c r="I247" s="68">
        <v>14332</v>
      </c>
      <c r="J247" s="68">
        <v>12738</v>
      </c>
      <c r="K247" s="68">
        <v>21053</v>
      </c>
      <c r="L247" s="68">
        <v>21752</v>
      </c>
      <c r="M247" s="68">
        <v>17753</v>
      </c>
      <c r="N247" s="68">
        <v>26127</v>
      </c>
      <c r="O247" s="68">
        <v>21839</v>
      </c>
      <c r="P247" s="68">
        <v>27213</v>
      </c>
      <c r="Q247" s="68">
        <v>30548</v>
      </c>
      <c r="R247" s="68">
        <v>30797</v>
      </c>
      <c r="S247" s="68">
        <v>29203</v>
      </c>
      <c r="T247" s="68">
        <v>30434</v>
      </c>
      <c r="U247" s="68">
        <v>40174</v>
      </c>
      <c r="V247" s="68">
        <v>31146</v>
      </c>
      <c r="W247" s="73">
        <v>32083</v>
      </c>
      <c r="X247" s="73">
        <v>33604</v>
      </c>
      <c r="Y247" s="73">
        <v>35152</v>
      </c>
      <c r="Z247" s="73">
        <v>42146</v>
      </c>
    </row>
    <row r="248" spans="2:26" x14ac:dyDescent="0.35">
      <c r="B248" s="65" t="s">
        <v>351</v>
      </c>
      <c r="C248" s="70">
        <v>0</v>
      </c>
      <c r="D248" s="68">
        <v>24</v>
      </c>
      <c r="E248" s="70">
        <v>0</v>
      </c>
      <c r="F248" s="70">
        <v>0</v>
      </c>
      <c r="G248" s="70">
        <v>0</v>
      </c>
      <c r="H248" s="70">
        <v>0</v>
      </c>
      <c r="I248" s="70">
        <v>0</v>
      </c>
      <c r="J248" s="70">
        <v>0</v>
      </c>
      <c r="K248" s="70">
        <v>0</v>
      </c>
      <c r="L248" s="70">
        <v>0</v>
      </c>
      <c r="M248" s="70">
        <v>0</v>
      </c>
      <c r="N248" s="70">
        <v>0</v>
      </c>
      <c r="O248" s="70">
        <v>0</v>
      </c>
      <c r="P248" s="70">
        <v>0</v>
      </c>
      <c r="Q248" s="70">
        <v>0</v>
      </c>
      <c r="R248" s="70">
        <v>0</v>
      </c>
      <c r="S248" s="70">
        <v>0</v>
      </c>
      <c r="T248" s="70">
        <v>0</v>
      </c>
      <c r="U248" s="70">
        <v>0</v>
      </c>
      <c r="V248" s="70">
        <v>0</v>
      </c>
      <c r="W248" s="70">
        <v>0</v>
      </c>
      <c r="X248" s="70">
        <v>0</v>
      </c>
      <c r="Y248" s="70" t="s">
        <v>387</v>
      </c>
      <c r="Z248" s="70"/>
    </row>
    <row r="249" spans="2:26" x14ac:dyDescent="0.35">
      <c r="B249" s="65" t="s">
        <v>352</v>
      </c>
      <c r="C249" s="68">
        <v>5760</v>
      </c>
      <c r="D249" s="68">
        <v>9792</v>
      </c>
      <c r="E249" s="68">
        <v>25679</v>
      </c>
      <c r="F249" s="68">
        <v>26841</v>
      </c>
      <c r="G249" s="68">
        <v>20928</v>
      </c>
      <c r="H249" s="68">
        <v>26272</v>
      </c>
      <c r="I249" s="68">
        <v>38136</v>
      </c>
      <c r="J249" s="68">
        <v>42167</v>
      </c>
      <c r="K249" s="68">
        <v>40011</v>
      </c>
      <c r="L249" s="68">
        <v>49201</v>
      </c>
      <c r="M249" s="68">
        <v>54755</v>
      </c>
      <c r="N249" s="68">
        <v>55348</v>
      </c>
      <c r="O249" s="68">
        <v>56866</v>
      </c>
      <c r="P249" s="68">
        <v>71631</v>
      </c>
      <c r="Q249" s="68">
        <v>79402</v>
      </c>
      <c r="R249" s="68">
        <v>80519</v>
      </c>
      <c r="S249" s="68">
        <v>98414</v>
      </c>
      <c r="T249" s="68">
        <v>109425</v>
      </c>
      <c r="U249" s="68">
        <v>118410</v>
      </c>
      <c r="V249" s="68">
        <v>122568</v>
      </c>
      <c r="W249" s="73">
        <v>136940</v>
      </c>
      <c r="X249" s="73">
        <v>159103</v>
      </c>
      <c r="Y249" s="73">
        <v>172262</v>
      </c>
      <c r="Z249" s="73">
        <v>202215</v>
      </c>
    </row>
    <row r="250" spans="2:26" x14ac:dyDescent="0.35">
      <c r="B250" s="65" t="s">
        <v>353</v>
      </c>
      <c r="C250" s="68">
        <v>25780</v>
      </c>
      <c r="D250" s="68">
        <v>227808</v>
      </c>
      <c r="E250" s="68">
        <v>595780</v>
      </c>
      <c r="F250" s="68">
        <v>588275</v>
      </c>
      <c r="G250" s="68">
        <v>672580</v>
      </c>
      <c r="H250" s="68">
        <v>745309</v>
      </c>
      <c r="I250" s="68">
        <v>740284</v>
      </c>
      <c r="J250" s="68">
        <v>768430</v>
      </c>
      <c r="K250" s="68">
        <v>812816</v>
      </c>
      <c r="L250" s="68">
        <v>809277</v>
      </c>
      <c r="M250" s="68">
        <v>864829</v>
      </c>
      <c r="N250" s="68">
        <v>866419</v>
      </c>
      <c r="O250" s="68">
        <v>930252</v>
      </c>
      <c r="P250" s="68">
        <v>957420</v>
      </c>
      <c r="Q250" s="68">
        <v>964620</v>
      </c>
      <c r="R250" s="68">
        <v>991281</v>
      </c>
      <c r="S250" s="68">
        <v>980312</v>
      </c>
      <c r="T250" s="68">
        <v>991016</v>
      </c>
      <c r="U250" s="68">
        <v>1042729</v>
      </c>
      <c r="V250" s="68">
        <v>1058617</v>
      </c>
      <c r="W250" s="73">
        <v>1035739</v>
      </c>
      <c r="X250" s="73">
        <v>1048834</v>
      </c>
      <c r="Y250" s="73">
        <v>1088816</v>
      </c>
      <c r="Z250" s="73">
        <v>1034122</v>
      </c>
    </row>
    <row r="251" spans="2:26" x14ac:dyDescent="0.35">
      <c r="B251" s="65" t="s">
        <v>354</v>
      </c>
      <c r="C251" s="68">
        <v>120</v>
      </c>
      <c r="D251" s="70">
        <v>0</v>
      </c>
      <c r="E251" s="70">
        <v>0</v>
      </c>
      <c r="F251" s="70">
        <v>0</v>
      </c>
      <c r="G251" s="70">
        <v>0</v>
      </c>
      <c r="H251" s="70">
        <v>0</v>
      </c>
      <c r="I251" s="70">
        <v>0</v>
      </c>
      <c r="J251" s="70">
        <v>0</v>
      </c>
      <c r="K251" s="70">
        <v>0</v>
      </c>
      <c r="L251" s="70">
        <v>0</v>
      </c>
      <c r="M251" s="70">
        <v>0</v>
      </c>
      <c r="N251" s="70">
        <v>0</v>
      </c>
      <c r="O251" s="70">
        <v>0</v>
      </c>
      <c r="P251" s="70">
        <v>0</v>
      </c>
      <c r="Q251" s="70">
        <v>0</v>
      </c>
      <c r="R251" s="70">
        <v>0</v>
      </c>
      <c r="S251" s="70">
        <v>0</v>
      </c>
      <c r="T251" s="70">
        <v>0</v>
      </c>
      <c r="U251" s="70">
        <v>0</v>
      </c>
      <c r="V251" s="70">
        <v>0</v>
      </c>
      <c r="W251" s="70">
        <v>0</v>
      </c>
      <c r="X251" s="70">
        <v>0</v>
      </c>
      <c r="Y251" s="70"/>
      <c r="Z251" s="70"/>
    </row>
    <row r="252" spans="2:26" x14ac:dyDescent="0.35">
      <c r="B252" s="65" t="s">
        <v>355</v>
      </c>
      <c r="C252" s="68">
        <v>105000</v>
      </c>
      <c r="D252" s="68">
        <v>95125</v>
      </c>
      <c r="E252" s="68">
        <v>54453</v>
      </c>
      <c r="F252" s="68">
        <v>61109</v>
      </c>
      <c r="G252" s="68">
        <v>58424</v>
      </c>
      <c r="H252" s="68">
        <v>47773</v>
      </c>
      <c r="I252" s="68">
        <v>49301</v>
      </c>
      <c r="J252" s="68">
        <v>65703</v>
      </c>
      <c r="K252" s="68">
        <v>79777</v>
      </c>
      <c r="L252" s="68">
        <v>70789</v>
      </c>
      <c r="M252" s="68">
        <v>86372</v>
      </c>
      <c r="N252" s="68">
        <v>78066</v>
      </c>
      <c r="O252" s="68">
        <v>71255</v>
      </c>
      <c r="P252" s="68">
        <v>73682</v>
      </c>
      <c r="Q252" s="68">
        <v>39131</v>
      </c>
      <c r="R252" s="68">
        <v>34897</v>
      </c>
      <c r="S252" s="68">
        <v>37374</v>
      </c>
      <c r="T252" s="68">
        <v>36480</v>
      </c>
      <c r="U252" s="68">
        <v>27713</v>
      </c>
      <c r="V252" s="68">
        <v>30222</v>
      </c>
      <c r="W252" s="73">
        <v>30780</v>
      </c>
      <c r="X252" s="73">
        <v>29759</v>
      </c>
      <c r="Y252" s="73">
        <v>20319</v>
      </c>
      <c r="Z252" s="73">
        <v>29227</v>
      </c>
    </row>
    <row r="253" spans="2:26" x14ac:dyDescent="0.35">
      <c r="B253" s="65" t="s">
        <v>356</v>
      </c>
      <c r="C253" s="68">
        <v>340</v>
      </c>
      <c r="D253" s="68">
        <v>599</v>
      </c>
      <c r="E253" s="70">
        <v>0</v>
      </c>
      <c r="F253" s="70">
        <v>0</v>
      </c>
      <c r="G253" s="70">
        <v>0</v>
      </c>
      <c r="H253" s="70">
        <v>0</v>
      </c>
      <c r="I253" s="70">
        <v>0</v>
      </c>
      <c r="J253" s="70">
        <v>0</v>
      </c>
      <c r="K253" s="70">
        <v>0</v>
      </c>
      <c r="L253" s="70">
        <v>0</v>
      </c>
      <c r="M253" s="70">
        <v>0</v>
      </c>
      <c r="N253" s="70">
        <v>0</v>
      </c>
      <c r="O253" s="70">
        <v>0</v>
      </c>
      <c r="P253" s="70">
        <v>0</v>
      </c>
      <c r="Q253" s="68">
        <v>6987</v>
      </c>
      <c r="R253" s="68">
        <v>7533</v>
      </c>
      <c r="S253" s="68">
        <v>8076</v>
      </c>
      <c r="T253" s="68">
        <v>13124</v>
      </c>
      <c r="U253" s="68">
        <v>9859</v>
      </c>
      <c r="V253" s="68">
        <v>16845</v>
      </c>
      <c r="W253" s="73">
        <v>12389</v>
      </c>
      <c r="X253" s="73">
        <v>21449</v>
      </c>
      <c r="Y253" s="73">
        <v>20090</v>
      </c>
      <c r="Z253" s="73">
        <v>20180</v>
      </c>
    </row>
    <row r="254" spans="2:26" x14ac:dyDescent="0.35">
      <c r="B254" s="65" t="s">
        <v>357</v>
      </c>
      <c r="C254" s="68">
        <v>160</v>
      </c>
      <c r="D254" s="68">
        <v>993</v>
      </c>
      <c r="E254" s="70">
        <v>0</v>
      </c>
      <c r="F254" s="70">
        <v>0</v>
      </c>
      <c r="G254" s="70">
        <v>0</v>
      </c>
      <c r="H254" s="70">
        <v>0</v>
      </c>
      <c r="I254" s="70">
        <v>0</v>
      </c>
      <c r="J254" s="70">
        <v>0</v>
      </c>
      <c r="K254" s="70">
        <v>0</v>
      </c>
      <c r="L254" s="70">
        <v>0</v>
      </c>
      <c r="M254" s="70">
        <v>0</v>
      </c>
      <c r="N254" s="70">
        <v>0</v>
      </c>
      <c r="O254" s="70">
        <v>0</v>
      </c>
      <c r="P254" s="70">
        <v>0</v>
      </c>
      <c r="Q254" s="68">
        <v>6132</v>
      </c>
      <c r="R254" s="68">
        <v>6389</v>
      </c>
      <c r="S254" s="68">
        <v>3438</v>
      </c>
      <c r="T254" s="68">
        <v>7343</v>
      </c>
      <c r="U254" s="68">
        <v>6550</v>
      </c>
      <c r="V254" s="68">
        <v>8993</v>
      </c>
      <c r="W254" s="73">
        <v>8408</v>
      </c>
      <c r="X254" s="73">
        <v>9079</v>
      </c>
      <c r="Y254" s="73">
        <v>5703</v>
      </c>
      <c r="Z254" s="73">
        <v>9077</v>
      </c>
    </row>
    <row r="255" spans="2:26" x14ac:dyDescent="0.35">
      <c r="B255" s="65" t="s">
        <v>358</v>
      </c>
      <c r="C255" s="68">
        <v>660</v>
      </c>
      <c r="D255" s="68">
        <v>1425</v>
      </c>
      <c r="E255" s="68">
        <v>3162</v>
      </c>
      <c r="F255" s="68">
        <v>2429</v>
      </c>
      <c r="G255" s="68">
        <v>3745</v>
      </c>
      <c r="H255" s="68">
        <v>5605</v>
      </c>
      <c r="I255" s="68">
        <v>4988</v>
      </c>
      <c r="J255" s="68">
        <v>4987</v>
      </c>
      <c r="K255" s="68">
        <v>4415</v>
      </c>
      <c r="L255" s="68">
        <v>5850</v>
      </c>
      <c r="M255" s="68">
        <v>4066</v>
      </c>
      <c r="N255" s="68">
        <v>5747</v>
      </c>
      <c r="O255" s="68">
        <v>7044</v>
      </c>
      <c r="P255" s="68">
        <v>7395</v>
      </c>
      <c r="Q255" s="68">
        <v>7358</v>
      </c>
      <c r="R255" s="68">
        <v>7587</v>
      </c>
      <c r="S255" s="68">
        <v>6957</v>
      </c>
      <c r="T255" s="68">
        <v>11934</v>
      </c>
      <c r="U255" s="68">
        <v>9217</v>
      </c>
      <c r="V255" s="68">
        <v>9532</v>
      </c>
      <c r="W255" s="73">
        <v>13424</v>
      </c>
      <c r="X255" s="73">
        <v>12102</v>
      </c>
      <c r="Y255" s="73">
        <v>13360</v>
      </c>
      <c r="Z255" s="73">
        <v>15141</v>
      </c>
    </row>
    <row r="256" spans="2:26" x14ac:dyDescent="0.35">
      <c r="B256" s="66" t="s">
        <v>359</v>
      </c>
      <c r="C256" s="68">
        <v>7900</v>
      </c>
      <c r="D256" s="68">
        <v>5488</v>
      </c>
      <c r="E256" s="70">
        <v>0</v>
      </c>
      <c r="F256" s="70">
        <v>0</v>
      </c>
      <c r="G256" s="70">
        <v>0</v>
      </c>
      <c r="H256" s="70">
        <v>0</v>
      </c>
      <c r="I256" s="70">
        <v>0</v>
      </c>
      <c r="J256" s="70">
        <v>0</v>
      </c>
      <c r="K256" s="70">
        <v>0</v>
      </c>
      <c r="L256" s="70">
        <v>0</v>
      </c>
      <c r="M256" s="70">
        <v>0</v>
      </c>
      <c r="N256" s="70">
        <v>0</v>
      </c>
      <c r="O256" s="70">
        <v>0</v>
      </c>
      <c r="P256" s="70">
        <v>0</v>
      </c>
      <c r="Q256" s="68">
        <v>964</v>
      </c>
      <c r="R256" s="68">
        <v>2711</v>
      </c>
      <c r="S256" s="68">
        <v>1858</v>
      </c>
      <c r="T256" s="68">
        <v>2836</v>
      </c>
      <c r="U256" s="68">
        <v>2280</v>
      </c>
      <c r="V256" s="68">
        <v>2187</v>
      </c>
      <c r="W256" s="73">
        <v>1780</v>
      </c>
      <c r="X256" s="73">
        <v>3022</v>
      </c>
      <c r="Y256" s="73"/>
      <c r="Z256" s="73"/>
    </row>
    <row r="257" spans="2:27" x14ac:dyDescent="0.35">
      <c r="B257" s="66" t="s">
        <v>360</v>
      </c>
      <c r="C257" s="70">
        <v>0</v>
      </c>
      <c r="D257" s="70">
        <v>0</v>
      </c>
      <c r="E257" s="70">
        <v>0</v>
      </c>
      <c r="F257" s="68">
        <v>190</v>
      </c>
      <c r="G257" s="70">
        <v>0</v>
      </c>
      <c r="H257" s="70">
        <v>0</v>
      </c>
      <c r="I257" s="68">
        <v>172</v>
      </c>
      <c r="J257" s="68">
        <v>4714</v>
      </c>
      <c r="K257" s="68">
        <v>5390</v>
      </c>
      <c r="L257" s="68">
        <v>6445</v>
      </c>
      <c r="M257" s="68">
        <v>4907</v>
      </c>
      <c r="N257" s="68">
        <v>4131</v>
      </c>
      <c r="O257" s="68">
        <v>6524</v>
      </c>
      <c r="P257" s="68">
        <v>4435</v>
      </c>
      <c r="Q257" s="68">
        <v>4063</v>
      </c>
      <c r="R257" s="68">
        <v>4871</v>
      </c>
      <c r="S257" s="68">
        <v>6452</v>
      </c>
      <c r="T257" s="68">
        <v>3086</v>
      </c>
      <c r="U257" s="68">
        <v>5246</v>
      </c>
      <c r="V257" s="68">
        <v>10559</v>
      </c>
      <c r="W257" s="73">
        <v>13315</v>
      </c>
      <c r="X257" s="73">
        <v>11833</v>
      </c>
      <c r="Y257" s="73">
        <v>62334</v>
      </c>
      <c r="Z257" s="73">
        <v>62114</v>
      </c>
    </row>
    <row r="258" spans="2:27" x14ac:dyDescent="0.35">
      <c r="B258" s="69" t="s">
        <v>361</v>
      </c>
      <c r="C258" s="78">
        <v>606100</v>
      </c>
      <c r="D258" s="78">
        <v>307198</v>
      </c>
      <c r="E258" s="70">
        <v>0</v>
      </c>
      <c r="F258" s="70">
        <v>0</v>
      </c>
      <c r="G258" s="70">
        <v>0</v>
      </c>
      <c r="H258" s="70">
        <v>0</v>
      </c>
      <c r="I258" s="70">
        <v>0</v>
      </c>
      <c r="J258" s="70">
        <v>0</v>
      </c>
      <c r="K258" s="70">
        <v>0</v>
      </c>
      <c r="L258" s="70">
        <v>0</v>
      </c>
      <c r="M258" s="70">
        <v>0</v>
      </c>
      <c r="N258" s="70">
        <v>0</v>
      </c>
      <c r="O258" s="70">
        <v>0</v>
      </c>
      <c r="P258" s="70">
        <v>0</v>
      </c>
      <c r="Q258" s="70">
        <v>0</v>
      </c>
      <c r="R258" s="70">
        <v>0</v>
      </c>
      <c r="S258" s="70">
        <v>0</v>
      </c>
      <c r="T258" s="70">
        <v>0</v>
      </c>
      <c r="U258" s="71">
        <v>0</v>
      </c>
      <c r="V258" s="71">
        <v>0</v>
      </c>
      <c r="W258" s="71">
        <v>0</v>
      </c>
      <c r="X258" s="71">
        <v>0</v>
      </c>
      <c r="Y258" s="71"/>
      <c r="Z258" s="71"/>
    </row>
    <row r="259" spans="2:27" ht="7.5" customHeight="1" x14ac:dyDescent="0.35">
      <c r="C259" s="74"/>
      <c r="D259" s="74"/>
      <c r="E259" s="74"/>
      <c r="F259" s="74"/>
      <c r="G259" s="74"/>
      <c r="H259" s="74"/>
      <c r="I259" s="74"/>
      <c r="J259" s="74"/>
      <c r="K259" s="74"/>
      <c r="L259" s="74"/>
      <c r="M259" s="74"/>
      <c r="N259" s="74"/>
      <c r="O259" s="74"/>
      <c r="P259" s="74"/>
      <c r="Q259" s="74"/>
      <c r="R259" s="74"/>
      <c r="S259" s="74"/>
      <c r="T259" s="74"/>
    </row>
    <row r="260" spans="2:27" ht="240.75" x14ac:dyDescent="0.35">
      <c r="B260" s="75" t="s">
        <v>362</v>
      </c>
      <c r="C260" s="75"/>
      <c r="D260" s="75"/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5"/>
      <c r="T260" s="75"/>
      <c r="X260" s="67"/>
      <c r="Y260" s="67"/>
      <c r="Z260" s="67"/>
      <c r="AA260" s="67"/>
    </row>
    <row r="261" spans="2:27" ht="137.25" customHeight="1" x14ac:dyDescent="0.35">
      <c r="B261" s="77" t="s">
        <v>364</v>
      </c>
      <c r="C261" s="76"/>
      <c r="D261" s="76"/>
      <c r="E261" s="76"/>
      <c r="F261" s="76"/>
      <c r="G261" s="76"/>
      <c r="H261" s="76"/>
      <c r="I261" s="76"/>
      <c r="J261" s="76"/>
      <c r="K261" s="76"/>
      <c r="L261" s="76"/>
      <c r="M261" s="76"/>
      <c r="N261" s="76"/>
      <c r="O261" s="76"/>
      <c r="P261" s="76"/>
      <c r="Q261" s="76"/>
      <c r="R261" s="76"/>
      <c r="S261" s="76"/>
    </row>
    <row r="262" spans="2:27" ht="93.75" customHeight="1" x14ac:dyDescent="0.35">
      <c r="B262" s="77" t="s">
        <v>403</v>
      </c>
      <c r="C262" s="76"/>
      <c r="D262" s="76"/>
      <c r="E262" s="76"/>
      <c r="F262" s="76"/>
      <c r="G262" s="76"/>
      <c r="H262" s="76"/>
      <c r="I262" s="76"/>
      <c r="J262" s="76"/>
      <c r="K262" s="76"/>
      <c r="L262" s="76"/>
      <c r="M262" s="76"/>
      <c r="N262" s="76"/>
      <c r="O262" s="76"/>
      <c r="P262" s="76"/>
      <c r="Q262" s="76"/>
      <c r="R262" s="76"/>
      <c r="S262" s="76"/>
    </row>
    <row r="263" spans="2:27" x14ac:dyDescent="0.35"/>
  </sheetData>
  <autoFilter ref="B1:B263" xr:uid="{00000000-0001-0000-0300-000000000000}"/>
  <mergeCells count="2">
    <mergeCell ref="AA4:AA5"/>
    <mergeCell ref="C3:Z3"/>
  </mergeCells>
  <hyperlinks>
    <hyperlink ref="AA4:AA5" location="Índice!C5" display="Regresar" xr:uid="{62F49C54-4599-4179-BC08-AF294E88EB7B}"/>
  </hyperlinks>
  <pageMargins left="0.7" right="0.7" top="0.75" bottom="0.75" header="0.3" footer="0.3"/>
  <pageSetup paperSize="9" orientation="portrait" verticalDpi="300" r:id="rId1"/>
  <ignoredErrors>
    <ignoredError sqref="C4:X4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36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3" sqref="C3:Z3"/>
    </sheetView>
  </sheetViews>
  <sheetFormatPr baseColWidth="10" defaultColWidth="0" defaultRowHeight="18.75" zeroHeight="1" x14ac:dyDescent="0.35"/>
  <cols>
    <col min="1" max="1" width="1.125" style="63" customWidth="1"/>
    <col min="2" max="2" width="19.875" style="63" customWidth="1"/>
    <col min="3" max="27" width="11" style="63" customWidth="1"/>
    <col min="28" max="16384" width="11" style="63" hidden="1"/>
  </cols>
  <sheetData>
    <row r="1" spans="2:27" ht="7.5" customHeight="1" x14ac:dyDescent="0.35"/>
    <row r="2" spans="2:27" ht="60" customHeight="1" x14ac:dyDescent="0.35">
      <c r="Y2" s="67"/>
    </row>
    <row r="3" spans="2:27" ht="41.25" customHeight="1" x14ac:dyDescent="0.35">
      <c r="C3" s="160" t="s">
        <v>381</v>
      </c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</row>
    <row r="4" spans="2:27" ht="19.5" customHeight="1" x14ac:dyDescent="0.35">
      <c r="B4" s="106" t="s">
        <v>365</v>
      </c>
      <c r="C4" s="106">
        <v>1980</v>
      </c>
      <c r="D4" s="106">
        <v>1990</v>
      </c>
      <c r="E4" s="106">
        <v>2000</v>
      </c>
      <c r="F4" s="106">
        <v>2001</v>
      </c>
      <c r="G4" s="106">
        <v>2002</v>
      </c>
      <c r="H4" s="106">
        <v>2003</v>
      </c>
      <c r="I4" s="106">
        <v>2004</v>
      </c>
      <c r="J4" s="106">
        <v>2005</v>
      </c>
      <c r="K4" s="106">
        <v>2006</v>
      </c>
      <c r="L4" s="106">
        <v>2007</v>
      </c>
      <c r="M4" s="106">
        <v>2008</v>
      </c>
      <c r="N4" s="106">
        <v>2009</v>
      </c>
      <c r="O4" s="106">
        <v>2010</v>
      </c>
      <c r="P4" s="106">
        <v>2011</v>
      </c>
      <c r="Q4" s="106">
        <v>2012</v>
      </c>
      <c r="R4" s="106">
        <v>2013</v>
      </c>
      <c r="S4" s="106">
        <v>2014</v>
      </c>
      <c r="T4" s="106">
        <v>2015</v>
      </c>
      <c r="U4" s="106">
        <v>2016</v>
      </c>
      <c r="V4" s="106">
        <v>2017</v>
      </c>
      <c r="W4" s="106">
        <v>2018</v>
      </c>
      <c r="X4" s="106">
        <v>2019</v>
      </c>
      <c r="Y4" s="106">
        <v>2020</v>
      </c>
      <c r="Z4" s="106">
        <v>2021</v>
      </c>
      <c r="AA4" s="156" t="s">
        <v>83</v>
      </c>
    </row>
    <row r="5" spans="2:27" x14ac:dyDescent="0.35">
      <c r="B5" s="107" t="s">
        <v>366</v>
      </c>
      <c r="C5" s="108">
        <f t="shared" ref="C5:Y5" si="0">C16+C17</f>
        <v>7095720</v>
      </c>
      <c r="D5" s="108">
        <f t="shared" si="0"/>
        <v>7962082</v>
      </c>
      <c r="E5" s="108">
        <f t="shared" si="0"/>
        <v>12533932</v>
      </c>
      <c r="F5" s="108">
        <f t="shared" si="0"/>
        <v>12743420</v>
      </c>
      <c r="G5" s="108">
        <f t="shared" si="0"/>
        <v>13530751</v>
      </c>
      <c r="H5" s="108">
        <f t="shared" si="0"/>
        <v>13917762</v>
      </c>
      <c r="I5" s="108">
        <f t="shared" si="0"/>
        <v>14400045</v>
      </c>
      <c r="J5" s="108">
        <f t="shared" si="0"/>
        <v>14933571</v>
      </c>
      <c r="K5" s="108">
        <f t="shared" si="0"/>
        <v>15773084</v>
      </c>
      <c r="L5" s="108">
        <f t="shared" si="0"/>
        <v>16204897</v>
      </c>
      <c r="M5" s="108">
        <f t="shared" si="0"/>
        <v>16330357</v>
      </c>
      <c r="N5" s="108">
        <f t="shared" si="0"/>
        <v>16811829</v>
      </c>
      <c r="O5" s="108">
        <f t="shared" si="0"/>
        <v>17456312</v>
      </c>
      <c r="P5" s="108">
        <f t="shared" si="0"/>
        <v>18156038</v>
      </c>
      <c r="Q5" s="108">
        <f t="shared" si="0"/>
        <v>18623243</v>
      </c>
      <c r="R5" s="108">
        <f t="shared" si="0"/>
        <v>19324406</v>
      </c>
      <c r="S5" s="108">
        <f t="shared" si="0"/>
        <v>19972388</v>
      </c>
      <c r="T5" s="108">
        <f t="shared" si="0"/>
        <v>20731910</v>
      </c>
      <c r="U5" s="108">
        <f t="shared" si="0"/>
        <v>21266342</v>
      </c>
      <c r="V5" s="108">
        <f t="shared" si="0"/>
        <v>21946708</v>
      </c>
      <c r="W5" s="108">
        <f t="shared" si="0"/>
        <v>22679525</v>
      </c>
      <c r="X5" s="108">
        <f t="shared" si="0"/>
        <v>23094756</v>
      </c>
      <c r="Y5" s="108">
        <f t="shared" si="0"/>
        <v>23268400</v>
      </c>
      <c r="Z5" s="108">
        <f>Z16+Z17</f>
        <v>24120553</v>
      </c>
      <c r="AA5" s="156"/>
    </row>
    <row r="6" spans="2:27" x14ac:dyDescent="0.35">
      <c r="B6" s="65" t="s">
        <v>248</v>
      </c>
      <c r="C6" s="112">
        <v>519680</v>
      </c>
      <c r="D6" s="112">
        <v>962518</v>
      </c>
      <c r="E6" s="112">
        <v>2045965</v>
      </c>
      <c r="F6" s="112">
        <v>2063900</v>
      </c>
      <c r="G6" s="112">
        <v>2199563</v>
      </c>
      <c r="H6" s="112">
        <v>2242298</v>
      </c>
      <c r="I6" s="112">
        <v>2219390</v>
      </c>
      <c r="J6" s="112">
        <v>2427659</v>
      </c>
      <c r="K6" s="112">
        <v>2501156</v>
      </c>
      <c r="L6" s="112">
        <v>2587702</v>
      </c>
      <c r="M6" s="112">
        <v>2517461</v>
      </c>
      <c r="N6" s="112">
        <v>2593174</v>
      </c>
      <c r="O6" s="112">
        <v>2703522</v>
      </c>
      <c r="P6" s="112">
        <v>2830440</v>
      </c>
      <c r="Q6" s="112">
        <v>2876352</v>
      </c>
      <c r="R6" s="112">
        <v>2957887</v>
      </c>
      <c r="S6" s="112">
        <v>3130548</v>
      </c>
      <c r="T6" s="112">
        <v>3249245</v>
      </c>
      <c r="U6" s="112">
        <v>3311231</v>
      </c>
      <c r="V6" s="113">
        <v>3444675</v>
      </c>
      <c r="W6" s="113">
        <v>3600786</v>
      </c>
      <c r="X6" s="113">
        <v>3694317</v>
      </c>
      <c r="Y6" s="113">
        <f>'IV.3 Total Nat Pais'!Y145</f>
        <v>3701343</v>
      </c>
      <c r="Z6" s="113">
        <f>'IV.3 Total Nat Pais'!Z145</f>
        <v>3710456</v>
      </c>
    </row>
    <row r="7" spans="2:27" x14ac:dyDescent="0.35">
      <c r="B7" s="65" t="s">
        <v>185</v>
      </c>
      <c r="C7" s="112">
        <v>224160</v>
      </c>
      <c r="D7" s="112">
        <v>496534</v>
      </c>
      <c r="E7" s="112">
        <v>845474</v>
      </c>
      <c r="F7" s="112">
        <v>863933</v>
      </c>
      <c r="G7" s="112">
        <v>943076</v>
      </c>
      <c r="H7" s="112">
        <v>914062</v>
      </c>
      <c r="I7" s="112">
        <v>970346</v>
      </c>
      <c r="J7" s="112">
        <v>1001690</v>
      </c>
      <c r="K7" s="112">
        <v>1025870</v>
      </c>
      <c r="L7" s="112">
        <v>1092344</v>
      </c>
      <c r="M7" s="112">
        <v>1063456</v>
      </c>
      <c r="N7" s="112">
        <v>1135896</v>
      </c>
      <c r="O7" s="112">
        <v>1155001</v>
      </c>
      <c r="P7" s="112">
        <v>1176506</v>
      </c>
      <c r="Q7" s="112">
        <v>1226136</v>
      </c>
      <c r="R7" s="112">
        <v>1267757</v>
      </c>
      <c r="S7" s="112">
        <v>1327014</v>
      </c>
      <c r="T7" s="112">
        <v>1371243</v>
      </c>
      <c r="U7" s="112">
        <v>1351640</v>
      </c>
      <c r="V7" s="112">
        <v>1408337</v>
      </c>
      <c r="W7" s="113">
        <v>1422743</v>
      </c>
      <c r="X7" s="113">
        <v>1460365</v>
      </c>
      <c r="Y7" s="113">
        <f>'IV.3 Total Nat Pais'!X81</f>
        <v>1460365</v>
      </c>
      <c r="Z7" s="113">
        <f>'IV.3 Total Nat Pais'!Y81</f>
        <v>1407706</v>
      </c>
    </row>
    <row r="8" spans="2:27" x14ac:dyDescent="0.35">
      <c r="B8" s="65" t="s">
        <v>353</v>
      </c>
      <c r="C8" s="112">
        <v>25780</v>
      </c>
      <c r="D8" s="112">
        <v>227808</v>
      </c>
      <c r="E8" s="112">
        <v>595780</v>
      </c>
      <c r="F8" s="112">
        <v>588275</v>
      </c>
      <c r="G8" s="112">
        <v>672580</v>
      </c>
      <c r="H8" s="112">
        <v>745309</v>
      </c>
      <c r="I8" s="112">
        <v>740284</v>
      </c>
      <c r="J8" s="112">
        <v>768430</v>
      </c>
      <c r="K8" s="112">
        <v>812816</v>
      </c>
      <c r="L8" s="112">
        <v>809277</v>
      </c>
      <c r="M8" s="112">
        <v>864829</v>
      </c>
      <c r="N8" s="112">
        <v>866419</v>
      </c>
      <c r="O8" s="112">
        <v>930252</v>
      </c>
      <c r="P8" s="112">
        <v>957420</v>
      </c>
      <c r="Q8" s="112">
        <v>964620</v>
      </c>
      <c r="R8" s="112">
        <v>991281</v>
      </c>
      <c r="S8" s="112">
        <v>980312</v>
      </c>
      <c r="T8" s="112">
        <v>991016</v>
      </c>
      <c r="U8" s="112">
        <v>1042729</v>
      </c>
      <c r="V8" s="112">
        <v>1058617</v>
      </c>
      <c r="W8" s="113">
        <v>1035739</v>
      </c>
      <c r="X8" s="113">
        <v>1048834</v>
      </c>
      <c r="Y8" s="113">
        <f>'IV.3 Total Nat Pais'!Y250</f>
        <v>1088816</v>
      </c>
      <c r="Z8" s="113">
        <f>'IV.3 Total Nat Pais'!Z250</f>
        <v>1034122</v>
      </c>
    </row>
    <row r="9" spans="2:27" x14ac:dyDescent="0.35">
      <c r="B9" s="65" t="s">
        <v>157</v>
      </c>
      <c r="C9" s="112">
        <v>140900</v>
      </c>
      <c r="D9" s="112">
        <v>234179</v>
      </c>
      <c r="E9" s="112">
        <v>462967</v>
      </c>
      <c r="F9" s="112">
        <v>513308</v>
      </c>
      <c r="G9" s="112">
        <v>551839</v>
      </c>
      <c r="H9" s="112">
        <v>585006</v>
      </c>
      <c r="I9" s="112">
        <v>635037</v>
      </c>
      <c r="J9" s="112">
        <v>641392</v>
      </c>
      <c r="K9" s="112">
        <v>710275</v>
      </c>
      <c r="L9" s="112">
        <v>712368</v>
      </c>
      <c r="M9" s="112">
        <v>711310</v>
      </c>
      <c r="N9" s="112">
        <v>763259</v>
      </c>
      <c r="O9" s="112">
        <v>812468</v>
      </c>
      <c r="P9" s="112">
        <v>854364</v>
      </c>
      <c r="Q9" s="112">
        <v>858406</v>
      </c>
      <c r="R9" s="112">
        <v>917934</v>
      </c>
      <c r="S9" s="112">
        <v>949909</v>
      </c>
      <c r="T9" s="112">
        <v>994605</v>
      </c>
      <c r="U9" s="112">
        <v>1029213</v>
      </c>
      <c r="V9" s="112">
        <v>1068186</v>
      </c>
      <c r="W9" s="113">
        <v>1103966</v>
      </c>
      <c r="X9" s="113">
        <v>1118306</v>
      </c>
      <c r="Y9" s="113">
        <f>'IV.3 Total Nat Pais'!Y53</f>
        <v>1098944</v>
      </c>
      <c r="Z9" s="113">
        <f>'IV.3 Total Nat Pais'!Z53</f>
        <v>1134067</v>
      </c>
    </row>
    <row r="10" spans="2:27" x14ac:dyDescent="0.35">
      <c r="B10" s="65" t="s">
        <v>207</v>
      </c>
      <c r="C10" s="112">
        <v>49220</v>
      </c>
      <c r="D10" s="112">
        <v>156285</v>
      </c>
      <c r="E10" s="112">
        <v>390407</v>
      </c>
      <c r="F10" s="112">
        <v>441036</v>
      </c>
      <c r="G10" s="112">
        <v>481160</v>
      </c>
      <c r="H10" s="112">
        <v>524683</v>
      </c>
      <c r="I10" s="112">
        <v>578757</v>
      </c>
      <c r="J10" s="112">
        <v>600993</v>
      </c>
      <c r="K10" s="112">
        <v>632747</v>
      </c>
      <c r="L10" s="112">
        <v>671528</v>
      </c>
      <c r="M10" s="112">
        <v>712692</v>
      </c>
      <c r="N10" s="112">
        <v>752729</v>
      </c>
      <c r="O10" s="112">
        <v>820739</v>
      </c>
      <c r="P10" s="112">
        <v>863115</v>
      </c>
      <c r="Q10" s="112">
        <v>928873</v>
      </c>
      <c r="R10" s="112">
        <v>967391</v>
      </c>
      <c r="S10" s="112">
        <v>1022637</v>
      </c>
      <c r="T10" s="112">
        <v>1082884</v>
      </c>
      <c r="U10" s="112">
        <v>1114885</v>
      </c>
      <c r="V10" s="112">
        <v>1135221</v>
      </c>
      <c r="W10" s="113">
        <v>1188908</v>
      </c>
      <c r="X10" s="113">
        <v>1253718</v>
      </c>
      <c r="Y10" s="113">
        <f>'IV.3 Total Nat Pais'!Y103</f>
        <v>1209360</v>
      </c>
      <c r="Z10" s="113">
        <f>'IV.3 Total Nat Pais'!Z103</f>
        <v>1308648</v>
      </c>
    </row>
    <row r="11" spans="2:27" x14ac:dyDescent="0.35">
      <c r="B11" s="65" t="s">
        <v>167</v>
      </c>
      <c r="C11" s="112">
        <v>279120</v>
      </c>
      <c r="D11" s="112">
        <v>377557</v>
      </c>
      <c r="E11" s="112">
        <v>528413</v>
      </c>
      <c r="F11" s="112">
        <v>518271</v>
      </c>
      <c r="G11" s="112">
        <v>536857</v>
      </c>
      <c r="H11" s="112">
        <v>541163</v>
      </c>
      <c r="I11" s="112">
        <v>562110</v>
      </c>
      <c r="J11" s="112">
        <v>557187</v>
      </c>
      <c r="K11" s="112">
        <v>555171</v>
      </c>
      <c r="L11" s="112">
        <v>568059</v>
      </c>
      <c r="M11" s="112">
        <v>577582</v>
      </c>
      <c r="N11" s="112">
        <v>573261</v>
      </c>
      <c r="O11" s="112">
        <v>613696</v>
      </c>
      <c r="P11" s="112">
        <v>601538</v>
      </c>
      <c r="Q11" s="112">
        <v>640628</v>
      </c>
      <c r="R11" s="112">
        <v>667695</v>
      </c>
      <c r="S11" s="112">
        <v>673819</v>
      </c>
      <c r="T11" s="112">
        <v>709550</v>
      </c>
      <c r="U11" s="112">
        <v>740343</v>
      </c>
      <c r="V11" s="112">
        <v>743823</v>
      </c>
      <c r="W11" s="113">
        <v>799513</v>
      </c>
      <c r="X11" s="113">
        <v>828670</v>
      </c>
      <c r="Y11" s="113">
        <f>'IV.3 Total Nat Pais'!Y63</f>
        <v>858770</v>
      </c>
      <c r="Z11" s="113">
        <f>'IV.3 Total Nat Pais'!Z63</f>
        <v>857160</v>
      </c>
    </row>
    <row r="12" spans="2:27" x14ac:dyDescent="0.35">
      <c r="B12" s="65" t="s">
        <v>164</v>
      </c>
      <c r="C12" s="112">
        <v>88260</v>
      </c>
      <c r="D12" s="112">
        <v>189352</v>
      </c>
      <c r="E12" s="112">
        <v>358820</v>
      </c>
      <c r="F12" s="112">
        <v>335641</v>
      </c>
      <c r="G12" s="112">
        <v>320732</v>
      </c>
      <c r="H12" s="112">
        <v>298657</v>
      </c>
      <c r="I12" s="112">
        <v>312992</v>
      </c>
      <c r="J12" s="112">
        <v>537714</v>
      </c>
      <c r="K12" s="112">
        <v>560466</v>
      </c>
      <c r="L12" s="112">
        <v>571355</v>
      </c>
      <c r="M12" s="112">
        <v>566062</v>
      </c>
      <c r="N12" s="112">
        <v>566320</v>
      </c>
      <c r="O12" s="112">
        <v>614603</v>
      </c>
      <c r="P12" s="112">
        <v>618359</v>
      </c>
      <c r="Q12" s="112">
        <v>630393</v>
      </c>
      <c r="R12" s="112">
        <v>645505</v>
      </c>
      <c r="S12" s="112">
        <v>664178</v>
      </c>
      <c r="T12" s="112">
        <v>651782</v>
      </c>
      <c r="U12" s="112">
        <v>657255</v>
      </c>
      <c r="V12" s="112">
        <v>667938</v>
      </c>
      <c r="W12" s="113">
        <v>690981</v>
      </c>
      <c r="X12" s="113">
        <v>684209</v>
      </c>
      <c r="Y12" s="113">
        <f>'IV.3 Total Nat Pais'!Y60</f>
        <v>661835</v>
      </c>
      <c r="Z12" s="113">
        <f>'IV.3 Total Nat Pais'!Z60</f>
        <v>688347</v>
      </c>
    </row>
    <row r="13" spans="2:27" x14ac:dyDescent="0.35">
      <c r="B13" s="65" t="s">
        <v>152</v>
      </c>
      <c r="C13" s="112">
        <v>514400</v>
      </c>
      <c r="D13" s="112">
        <v>396851</v>
      </c>
      <c r="E13" s="112">
        <v>374512</v>
      </c>
      <c r="F13" s="112">
        <v>372435</v>
      </c>
      <c r="G13" s="112">
        <v>344146</v>
      </c>
      <c r="H13" s="112">
        <v>367230</v>
      </c>
      <c r="I13" s="112">
        <v>363976</v>
      </c>
      <c r="J13" s="112">
        <v>376749</v>
      </c>
      <c r="K13" s="112">
        <v>376651</v>
      </c>
      <c r="L13" s="112">
        <v>375448</v>
      </c>
      <c r="M13" s="112">
        <v>369051</v>
      </c>
      <c r="N13" s="112">
        <v>369894</v>
      </c>
      <c r="O13" s="112">
        <v>355397</v>
      </c>
      <c r="P13" s="112">
        <v>358726</v>
      </c>
      <c r="Q13" s="112">
        <v>354141</v>
      </c>
      <c r="R13" s="112">
        <v>388336</v>
      </c>
      <c r="S13" s="112">
        <v>372357</v>
      </c>
      <c r="T13" s="112">
        <v>383744</v>
      </c>
      <c r="U13" s="112">
        <v>373485</v>
      </c>
      <c r="V13" s="112">
        <v>385958</v>
      </c>
      <c r="W13" s="113">
        <v>399495</v>
      </c>
      <c r="X13" s="113">
        <v>400842</v>
      </c>
      <c r="Y13" s="113">
        <f>'IV.3 Total Nat Pais'!Y48</f>
        <v>432673</v>
      </c>
      <c r="Z13" s="113">
        <f>'IV.3 Total Nat Pais'!Z48</f>
        <v>414281</v>
      </c>
    </row>
    <row r="14" spans="2:27" x14ac:dyDescent="0.35">
      <c r="B14" s="65" t="s">
        <v>112</v>
      </c>
      <c r="C14" s="112">
        <v>665740</v>
      </c>
      <c r="D14" s="112">
        <v>512313</v>
      </c>
      <c r="E14" s="112">
        <v>459662</v>
      </c>
      <c r="F14" s="112">
        <v>403201</v>
      </c>
      <c r="G14" s="112">
        <v>416963</v>
      </c>
      <c r="H14" s="112">
        <v>405191</v>
      </c>
      <c r="I14" s="112">
        <v>419776</v>
      </c>
      <c r="J14" s="112">
        <v>403471</v>
      </c>
      <c r="K14" s="112">
        <v>409330</v>
      </c>
      <c r="L14" s="112">
        <v>404272</v>
      </c>
      <c r="M14" s="112">
        <v>396473</v>
      </c>
      <c r="N14" s="112">
        <v>392038</v>
      </c>
      <c r="O14" s="112">
        <v>382285</v>
      </c>
      <c r="P14" s="112">
        <v>385121</v>
      </c>
      <c r="Q14" s="112">
        <v>374367</v>
      </c>
      <c r="R14" s="112">
        <v>379753</v>
      </c>
      <c r="S14" s="112">
        <v>375422</v>
      </c>
      <c r="T14" s="112">
        <v>375239</v>
      </c>
      <c r="U14" s="112">
        <v>351702</v>
      </c>
      <c r="V14" s="112">
        <v>352791</v>
      </c>
      <c r="W14" s="113">
        <v>361028</v>
      </c>
      <c r="X14" s="113">
        <v>350402</v>
      </c>
      <c r="Y14" s="113">
        <f>'IV.3 Total Nat Pais'!Y8</f>
        <v>347243</v>
      </c>
      <c r="Z14" s="113">
        <f>'IV.3 Total Nat Pais'!Z8</f>
        <v>353812</v>
      </c>
    </row>
    <row r="15" spans="2:27" ht="15.75" customHeight="1" x14ac:dyDescent="0.35">
      <c r="B15" s="65" t="s">
        <v>220</v>
      </c>
      <c r="C15" s="112">
        <v>72360</v>
      </c>
      <c r="D15" s="112">
        <v>128458</v>
      </c>
      <c r="E15" s="112">
        <v>297098</v>
      </c>
      <c r="F15" s="112">
        <v>273786</v>
      </c>
      <c r="G15" s="112">
        <v>323288</v>
      </c>
      <c r="H15" s="112">
        <v>336751</v>
      </c>
      <c r="I15" s="112">
        <v>350502</v>
      </c>
      <c r="J15" s="112">
        <v>336683</v>
      </c>
      <c r="K15" s="112">
        <v>363544</v>
      </c>
      <c r="L15" s="112">
        <v>359525</v>
      </c>
      <c r="M15" s="112">
        <v>375536</v>
      </c>
      <c r="N15" s="112">
        <v>402225</v>
      </c>
      <c r="O15" s="112">
        <v>399192</v>
      </c>
      <c r="P15" s="112">
        <v>432552</v>
      </c>
      <c r="Q15" s="112">
        <v>411409</v>
      </c>
      <c r="R15" s="112">
        <v>448608</v>
      </c>
      <c r="S15" s="112">
        <v>465177</v>
      </c>
      <c r="T15" s="112">
        <v>459261</v>
      </c>
      <c r="U15" s="112">
        <v>489278</v>
      </c>
      <c r="V15" s="112">
        <v>503350</v>
      </c>
      <c r="W15" s="113">
        <v>512891</v>
      </c>
      <c r="X15" s="113">
        <v>535636</v>
      </c>
      <c r="Y15" s="113">
        <f>'IV.3 Total Nat Pais'!Y116</f>
        <v>525580</v>
      </c>
      <c r="Z15" s="113">
        <f>'IV.3 Total Nat Pais'!Z116</f>
        <v>563695</v>
      </c>
    </row>
    <row r="16" spans="2:27" ht="15.75" customHeight="1" x14ac:dyDescent="0.35">
      <c r="B16" s="80" t="s">
        <v>367</v>
      </c>
      <c r="C16" s="112">
        <f t="shared" ref="C16:W16" si="1">SUM(C6:C15)</f>
        <v>2579620</v>
      </c>
      <c r="D16" s="112">
        <f t="shared" si="1"/>
        <v>3681855</v>
      </c>
      <c r="E16" s="112">
        <f t="shared" si="1"/>
        <v>6359098</v>
      </c>
      <c r="F16" s="112">
        <f t="shared" si="1"/>
        <v>6373786</v>
      </c>
      <c r="G16" s="112">
        <f t="shared" si="1"/>
        <v>6790204</v>
      </c>
      <c r="H16" s="112">
        <f t="shared" si="1"/>
        <v>6960350</v>
      </c>
      <c r="I16" s="112">
        <f t="shared" si="1"/>
        <v>7153170</v>
      </c>
      <c r="J16" s="112">
        <f t="shared" si="1"/>
        <v>7651968</v>
      </c>
      <c r="K16" s="112">
        <f t="shared" si="1"/>
        <v>7948026</v>
      </c>
      <c r="L16" s="112">
        <f t="shared" si="1"/>
        <v>8151878</v>
      </c>
      <c r="M16" s="112">
        <f t="shared" si="1"/>
        <v>8154452</v>
      </c>
      <c r="N16" s="112">
        <f t="shared" si="1"/>
        <v>8415215</v>
      </c>
      <c r="O16" s="112">
        <f t="shared" si="1"/>
        <v>8787155</v>
      </c>
      <c r="P16" s="112">
        <f t="shared" si="1"/>
        <v>9078141</v>
      </c>
      <c r="Q16" s="112">
        <f t="shared" si="1"/>
        <v>9265325</v>
      </c>
      <c r="R16" s="112">
        <f t="shared" si="1"/>
        <v>9632147</v>
      </c>
      <c r="S16" s="112">
        <f t="shared" si="1"/>
        <v>9961373</v>
      </c>
      <c r="T16" s="112">
        <f t="shared" si="1"/>
        <v>10268569</v>
      </c>
      <c r="U16" s="112">
        <f t="shared" si="1"/>
        <v>10461761</v>
      </c>
      <c r="V16" s="112">
        <f t="shared" si="1"/>
        <v>10768896</v>
      </c>
      <c r="W16" s="112">
        <f t="shared" si="1"/>
        <v>11116050</v>
      </c>
      <c r="X16" s="112">
        <f>SUM(X6:X15)</f>
        <v>11375299</v>
      </c>
      <c r="Y16" s="112">
        <f t="shared" ref="Y16:Z16" si="2">SUM(Y6:Y15)</f>
        <v>11384929</v>
      </c>
      <c r="Z16" s="112">
        <f t="shared" si="2"/>
        <v>11472294</v>
      </c>
    </row>
    <row r="17" spans="2:27" x14ac:dyDescent="0.35">
      <c r="B17" s="32" t="s">
        <v>360</v>
      </c>
      <c r="C17" s="112">
        <v>4516100</v>
      </c>
      <c r="D17" s="112">
        <v>4280227</v>
      </c>
      <c r="E17" s="112">
        <v>6174834</v>
      </c>
      <c r="F17" s="112">
        <v>6369634</v>
      </c>
      <c r="G17" s="112">
        <v>6740547</v>
      </c>
      <c r="H17" s="112">
        <v>6957412</v>
      </c>
      <c r="I17" s="112">
        <v>7246875</v>
      </c>
      <c r="J17" s="112">
        <v>7281603</v>
      </c>
      <c r="K17" s="112">
        <v>7825058</v>
      </c>
      <c r="L17" s="112">
        <v>8053019</v>
      </c>
      <c r="M17" s="112">
        <v>8175905</v>
      </c>
      <c r="N17" s="112">
        <v>8396614</v>
      </c>
      <c r="O17" s="112">
        <v>8669157</v>
      </c>
      <c r="P17" s="112">
        <v>9077897</v>
      </c>
      <c r="Q17" s="112">
        <v>9357918</v>
      </c>
      <c r="R17" s="112">
        <v>9692259</v>
      </c>
      <c r="S17" s="112">
        <v>10011015</v>
      </c>
      <c r="T17" s="113">
        <v>10463341</v>
      </c>
      <c r="U17" s="113">
        <v>10804581</v>
      </c>
      <c r="V17" s="113">
        <v>11177812</v>
      </c>
      <c r="W17" s="112">
        <v>11563475</v>
      </c>
      <c r="X17" s="112">
        <v>11719457</v>
      </c>
      <c r="Y17" s="112">
        <v>11883471</v>
      </c>
      <c r="Z17" s="112">
        <v>12648259</v>
      </c>
      <c r="AA17" s="67"/>
    </row>
    <row r="18" spans="2:27" ht="6" customHeight="1" x14ac:dyDescent="0.35"/>
    <row r="19" spans="2:27" x14ac:dyDescent="0.35">
      <c r="B19" s="109" t="s">
        <v>365</v>
      </c>
      <c r="C19" s="106">
        <v>1980</v>
      </c>
      <c r="D19" s="106">
        <v>1990</v>
      </c>
      <c r="E19" s="106">
        <v>2000</v>
      </c>
      <c r="F19" s="106">
        <v>2001</v>
      </c>
      <c r="G19" s="106">
        <v>2002</v>
      </c>
      <c r="H19" s="106">
        <v>2003</v>
      </c>
      <c r="I19" s="106">
        <v>2004</v>
      </c>
      <c r="J19" s="106">
        <v>2005</v>
      </c>
      <c r="K19" s="106">
        <v>2006</v>
      </c>
      <c r="L19" s="106">
        <v>2007</v>
      </c>
      <c r="M19" s="106">
        <v>2008</v>
      </c>
      <c r="N19" s="106">
        <v>2009</v>
      </c>
      <c r="O19" s="106">
        <v>2010</v>
      </c>
      <c r="P19" s="106">
        <v>2011</v>
      </c>
      <c r="Q19" s="106">
        <v>2012</v>
      </c>
      <c r="R19" s="106">
        <v>2013</v>
      </c>
      <c r="S19" s="106">
        <v>2014</v>
      </c>
      <c r="T19" s="106">
        <v>2015</v>
      </c>
      <c r="U19" s="106">
        <v>2016</v>
      </c>
      <c r="V19" s="106">
        <v>2017</v>
      </c>
      <c r="W19" s="106">
        <v>2018</v>
      </c>
      <c r="X19" s="106">
        <v>2019</v>
      </c>
      <c r="Y19" s="106">
        <v>2020</v>
      </c>
      <c r="Z19" s="106">
        <v>2021</v>
      </c>
    </row>
    <row r="20" spans="2:27" x14ac:dyDescent="0.35">
      <c r="B20" s="107" t="s">
        <v>366</v>
      </c>
      <c r="C20" s="108">
        <f>C5</f>
        <v>7095720</v>
      </c>
      <c r="D20" s="108">
        <f t="shared" ref="D20:Z20" si="3">D5</f>
        <v>7962082</v>
      </c>
      <c r="E20" s="108">
        <f t="shared" si="3"/>
        <v>12533932</v>
      </c>
      <c r="F20" s="108">
        <f t="shared" si="3"/>
        <v>12743420</v>
      </c>
      <c r="G20" s="108">
        <f t="shared" si="3"/>
        <v>13530751</v>
      </c>
      <c r="H20" s="108">
        <f t="shared" si="3"/>
        <v>13917762</v>
      </c>
      <c r="I20" s="108">
        <f t="shared" si="3"/>
        <v>14400045</v>
      </c>
      <c r="J20" s="108">
        <f t="shared" si="3"/>
        <v>14933571</v>
      </c>
      <c r="K20" s="108">
        <f t="shared" si="3"/>
        <v>15773084</v>
      </c>
      <c r="L20" s="108">
        <f t="shared" si="3"/>
        <v>16204897</v>
      </c>
      <c r="M20" s="108">
        <f t="shared" si="3"/>
        <v>16330357</v>
      </c>
      <c r="N20" s="108">
        <f t="shared" si="3"/>
        <v>16811829</v>
      </c>
      <c r="O20" s="108">
        <f t="shared" si="3"/>
        <v>17456312</v>
      </c>
      <c r="P20" s="108">
        <f t="shared" si="3"/>
        <v>18156038</v>
      </c>
      <c r="Q20" s="108">
        <f t="shared" si="3"/>
        <v>18623243</v>
      </c>
      <c r="R20" s="108">
        <f t="shared" si="3"/>
        <v>19324406</v>
      </c>
      <c r="S20" s="108">
        <f t="shared" si="3"/>
        <v>19972388</v>
      </c>
      <c r="T20" s="108">
        <f t="shared" si="3"/>
        <v>20731910</v>
      </c>
      <c r="U20" s="108">
        <f t="shared" si="3"/>
        <v>21266342</v>
      </c>
      <c r="V20" s="108">
        <f t="shared" si="3"/>
        <v>21946708</v>
      </c>
      <c r="W20" s="108">
        <f t="shared" si="3"/>
        <v>22679525</v>
      </c>
      <c r="X20" s="108">
        <f t="shared" si="3"/>
        <v>23094756</v>
      </c>
      <c r="Y20" s="108">
        <f t="shared" si="3"/>
        <v>23268400</v>
      </c>
      <c r="Z20" s="108">
        <f t="shared" si="3"/>
        <v>24120553</v>
      </c>
    </row>
    <row r="21" spans="2:27" x14ac:dyDescent="0.35">
      <c r="B21" s="65" t="s">
        <v>248</v>
      </c>
      <c r="C21" s="110">
        <f>C6/C$20</f>
        <v>7.3238515612228217E-2</v>
      </c>
      <c r="D21" s="110">
        <f t="shared" ref="D21:Z21" si="4">D6/D$20</f>
        <v>0.12088772760692493</v>
      </c>
      <c r="E21" s="110">
        <f t="shared" si="4"/>
        <v>0.1632340912652151</v>
      </c>
      <c r="F21" s="110">
        <f t="shared" si="4"/>
        <v>0.16195809288244442</v>
      </c>
      <c r="G21" s="110">
        <f t="shared" si="4"/>
        <v>0.16256030430239976</v>
      </c>
      <c r="H21" s="110">
        <f>H6/H$20</f>
        <v>0.16111052912098942</v>
      </c>
      <c r="I21" s="110">
        <f t="shared" si="4"/>
        <v>0.15412382391860582</v>
      </c>
      <c r="J21" s="110">
        <f t="shared" si="4"/>
        <v>0.16256386365993775</v>
      </c>
      <c r="K21" s="110">
        <f t="shared" si="4"/>
        <v>0.15857114563011265</v>
      </c>
      <c r="L21" s="110">
        <f t="shared" si="4"/>
        <v>0.15968642071591074</v>
      </c>
      <c r="M21" s="110">
        <f t="shared" si="4"/>
        <v>0.15415835673402609</v>
      </c>
      <c r="N21" s="110">
        <f t="shared" si="4"/>
        <v>0.15424698883149476</v>
      </c>
      <c r="O21" s="110">
        <f t="shared" si="4"/>
        <v>0.15487360675038347</v>
      </c>
      <c r="P21" s="110">
        <f t="shared" si="4"/>
        <v>0.15589524542744404</v>
      </c>
      <c r="Q21" s="110">
        <f t="shared" si="4"/>
        <v>0.15444957680034568</v>
      </c>
      <c r="R21" s="110">
        <f t="shared" si="4"/>
        <v>0.15306483417912042</v>
      </c>
      <c r="S21" s="110">
        <f t="shared" si="4"/>
        <v>0.15674380049095782</v>
      </c>
      <c r="T21" s="110">
        <f t="shared" si="4"/>
        <v>0.15672675600077368</v>
      </c>
      <c r="U21" s="110">
        <f t="shared" si="4"/>
        <v>0.15570289427302542</v>
      </c>
      <c r="V21" s="110">
        <f t="shared" si="4"/>
        <v>0.15695634169826289</v>
      </c>
      <c r="W21" s="110">
        <f t="shared" si="4"/>
        <v>0.1587681399852951</v>
      </c>
      <c r="X21" s="110">
        <f t="shared" si="4"/>
        <v>0.15996345663924746</v>
      </c>
      <c r="Y21" s="110">
        <f t="shared" si="4"/>
        <v>0.15907165941792303</v>
      </c>
      <c r="Z21" s="110">
        <f t="shared" si="4"/>
        <v>0.15382964063883611</v>
      </c>
    </row>
    <row r="22" spans="2:27" x14ac:dyDescent="0.35">
      <c r="B22" s="65" t="s">
        <v>185</v>
      </c>
      <c r="C22" s="110">
        <f t="shared" ref="C22:R32" si="5">C7/C$20</f>
        <v>3.1590874498993761E-2</v>
      </c>
      <c r="D22" s="110">
        <f t="shared" si="5"/>
        <v>6.2362331862445025E-2</v>
      </c>
      <c r="E22" s="110">
        <f t="shared" si="5"/>
        <v>6.7454809871315718E-2</v>
      </c>
      <c r="F22" s="110">
        <f t="shared" si="5"/>
        <v>6.7794438227728501E-2</v>
      </c>
      <c r="G22" s="110">
        <f t="shared" si="5"/>
        <v>6.9698718127323464E-2</v>
      </c>
      <c r="H22" s="110">
        <f t="shared" si="5"/>
        <v>6.5675932667910261E-2</v>
      </c>
      <c r="I22" s="110">
        <f t="shared" si="5"/>
        <v>6.7384928310987913E-2</v>
      </c>
      <c r="J22" s="110">
        <f t="shared" si="5"/>
        <v>6.7076387824452702E-2</v>
      </c>
      <c r="K22" s="110">
        <f t="shared" si="5"/>
        <v>6.5039278304737366E-2</v>
      </c>
      <c r="L22" s="110">
        <f t="shared" si="5"/>
        <v>6.7408265538497408E-2</v>
      </c>
      <c r="M22" s="110">
        <f t="shared" si="5"/>
        <v>6.5121417737530177E-2</v>
      </c>
      <c r="N22" s="110">
        <f t="shared" si="5"/>
        <v>6.7565283943823121E-2</v>
      </c>
      <c r="O22" s="110">
        <f t="shared" si="5"/>
        <v>6.6165235818424872E-2</v>
      </c>
      <c r="P22" s="110">
        <f t="shared" si="5"/>
        <v>6.4799710157028748E-2</v>
      </c>
      <c r="Q22" s="110">
        <f t="shared" si="5"/>
        <v>6.583901633029221E-2</v>
      </c>
      <c r="R22" s="110">
        <f t="shared" si="5"/>
        <v>6.5603931111776481E-2</v>
      </c>
      <c r="S22" s="110">
        <f t="shared" ref="S22:Z22" si="6">S7/S$20</f>
        <v>6.6442430419437079E-2</v>
      </c>
      <c r="T22" s="110">
        <f t="shared" si="6"/>
        <v>6.6141662779743884E-2</v>
      </c>
      <c r="U22" s="110">
        <f t="shared" si="6"/>
        <v>6.3557710113003915E-2</v>
      </c>
      <c r="V22" s="110">
        <f t="shared" si="6"/>
        <v>6.4170763104881151E-2</v>
      </c>
      <c r="W22" s="110">
        <f t="shared" si="6"/>
        <v>6.273248668126867E-2</v>
      </c>
      <c r="X22" s="110">
        <f t="shared" si="6"/>
        <v>6.3233618921975182E-2</v>
      </c>
      <c r="Y22" s="110">
        <f t="shared" si="6"/>
        <v>6.2761728352615564E-2</v>
      </c>
      <c r="Z22" s="110">
        <f t="shared" si="6"/>
        <v>5.8361265597849273E-2</v>
      </c>
    </row>
    <row r="23" spans="2:27" x14ac:dyDescent="0.35">
      <c r="B23" s="65" t="s">
        <v>353</v>
      </c>
      <c r="C23" s="110">
        <f t="shared" si="5"/>
        <v>3.6331760554249603E-3</v>
      </c>
      <c r="D23" s="110">
        <f t="shared" si="5"/>
        <v>2.861161188744351E-2</v>
      </c>
      <c r="E23" s="110">
        <f t="shared" si="5"/>
        <v>4.7533367821047695E-2</v>
      </c>
      <c r="F23" s="110">
        <f t="shared" si="5"/>
        <v>4.6163039435253642E-2</v>
      </c>
      <c r="G23" s="110">
        <f t="shared" si="5"/>
        <v>4.970751438704326E-2</v>
      </c>
      <c r="H23" s="110">
        <f t="shared" si="5"/>
        <v>5.3550922914186921E-2</v>
      </c>
      <c r="I23" s="110">
        <f t="shared" si="5"/>
        <v>5.1408450459703423E-2</v>
      </c>
      <c r="J23" s="110">
        <f t="shared" si="5"/>
        <v>5.1456547131292309E-2</v>
      </c>
      <c r="K23" s="110">
        <f t="shared" si="5"/>
        <v>5.1531837400980052E-2</v>
      </c>
      <c r="L23" s="110">
        <f t="shared" si="5"/>
        <v>4.9940274226982127E-2</v>
      </c>
      <c r="M23" s="110">
        <f t="shared" si="5"/>
        <v>5.2958364596683342E-2</v>
      </c>
      <c r="N23" s="110">
        <f t="shared" si="5"/>
        <v>5.1536272466249804E-2</v>
      </c>
      <c r="O23" s="110">
        <f t="shared" si="5"/>
        <v>5.3290294078153506E-2</v>
      </c>
      <c r="P23" s="110">
        <f t="shared" si="5"/>
        <v>5.2732870464360121E-2</v>
      </c>
      <c r="Q23" s="110">
        <f t="shared" si="5"/>
        <v>5.1796564110772755E-2</v>
      </c>
      <c r="R23" s="110">
        <f t="shared" si="5"/>
        <v>5.1296841931389767E-2</v>
      </c>
      <c r="S23" s="110">
        <f t="shared" ref="S23:Z23" si="7">S8/S$20</f>
        <v>4.908336449301906E-2</v>
      </c>
      <c r="T23" s="110">
        <f t="shared" si="7"/>
        <v>4.780148090552197E-2</v>
      </c>
      <c r="U23" s="110">
        <f t="shared" si="7"/>
        <v>4.9031892743942519E-2</v>
      </c>
      <c r="V23" s="110">
        <f t="shared" si="7"/>
        <v>4.8235799191386701E-2</v>
      </c>
      <c r="W23" s="110">
        <f t="shared" si="7"/>
        <v>4.5668460869440611E-2</v>
      </c>
      <c r="X23" s="110">
        <f t="shared" si="7"/>
        <v>4.5414378917880749E-2</v>
      </c>
      <c r="Y23" s="110">
        <f t="shared" si="7"/>
        <v>4.6793763215347853E-2</v>
      </c>
      <c r="Z23" s="110">
        <f t="shared" si="7"/>
        <v>4.2873063482416839E-2</v>
      </c>
    </row>
    <row r="24" spans="2:27" x14ac:dyDescent="0.35">
      <c r="B24" s="65" t="s">
        <v>157</v>
      </c>
      <c r="C24" s="110">
        <f t="shared" si="5"/>
        <v>1.985704058221012E-2</v>
      </c>
      <c r="D24" s="110">
        <f t="shared" si="5"/>
        <v>2.9411779481798857E-2</v>
      </c>
      <c r="E24" s="110">
        <f t="shared" si="5"/>
        <v>3.6937092047411781E-2</v>
      </c>
      <c r="F24" s="110">
        <f t="shared" si="5"/>
        <v>4.0280238742817859E-2</v>
      </c>
      <c r="G24" s="110">
        <f t="shared" si="5"/>
        <v>4.0784062909737975E-2</v>
      </c>
      <c r="H24" s="110">
        <f t="shared" si="5"/>
        <v>4.2033051003458749E-2</v>
      </c>
      <c r="I24" s="110">
        <f t="shared" si="5"/>
        <v>4.4099653855248368E-2</v>
      </c>
      <c r="J24" s="110">
        <f t="shared" si="5"/>
        <v>4.2949673591132352E-2</v>
      </c>
      <c r="K24" s="110">
        <f t="shared" si="5"/>
        <v>4.5030825931060788E-2</v>
      </c>
      <c r="L24" s="110">
        <f t="shared" si="5"/>
        <v>4.3960044917286424E-2</v>
      </c>
      <c r="M24" s="110">
        <f t="shared" si="5"/>
        <v>4.3557529085249028E-2</v>
      </c>
      <c r="N24" s="110">
        <f t="shared" si="5"/>
        <v>4.5400116786817185E-2</v>
      </c>
      <c r="O24" s="110">
        <f t="shared" si="5"/>
        <v>4.6542935300423138E-2</v>
      </c>
      <c r="P24" s="110">
        <f t="shared" si="5"/>
        <v>4.7056742225368771E-2</v>
      </c>
      <c r="Q24" s="110">
        <f t="shared" si="5"/>
        <v>4.6093260985747758E-2</v>
      </c>
      <c r="R24" s="110">
        <f t="shared" si="5"/>
        <v>4.7501278952636374E-2</v>
      </c>
      <c r="S24" s="110">
        <f t="shared" ref="S24:Z24" si="8">S9/S$20</f>
        <v>4.7561112872431678E-2</v>
      </c>
      <c r="T24" s="110">
        <f t="shared" si="8"/>
        <v>4.7974595683658666E-2</v>
      </c>
      <c r="U24" s="110">
        <f t="shared" si="8"/>
        <v>4.8396334451877056E-2</v>
      </c>
      <c r="V24" s="110">
        <f t="shared" si="8"/>
        <v>4.8671809913359218E-2</v>
      </c>
      <c r="W24" s="110">
        <f t="shared" si="8"/>
        <v>4.867676902404261E-2</v>
      </c>
      <c r="X24" s="110">
        <f t="shared" si="8"/>
        <v>4.8422507689624431E-2</v>
      </c>
      <c r="Y24" s="110">
        <f t="shared" si="8"/>
        <v>4.7229031648072066E-2</v>
      </c>
      <c r="Z24" s="110">
        <f t="shared" si="8"/>
        <v>4.7016625199264708E-2</v>
      </c>
    </row>
    <row r="25" spans="2:27" x14ac:dyDescent="0.35">
      <c r="B25" s="65" t="s">
        <v>207</v>
      </c>
      <c r="C25" s="110">
        <f t="shared" si="5"/>
        <v>6.9365758513582837E-3</v>
      </c>
      <c r="D25" s="110">
        <f t="shared" si="5"/>
        <v>1.9628659940955143E-2</v>
      </c>
      <c r="E25" s="110">
        <f t="shared" si="5"/>
        <v>3.1148006866480525E-2</v>
      </c>
      <c r="F25" s="110">
        <f t="shared" si="5"/>
        <v>3.460891974054061E-2</v>
      </c>
      <c r="G25" s="110">
        <f t="shared" si="5"/>
        <v>3.5560479976314695E-2</v>
      </c>
      <c r="H25" s="110">
        <f t="shared" si="5"/>
        <v>3.7698805310796377E-2</v>
      </c>
      <c r="I25" s="110">
        <f t="shared" si="5"/>
        <v>4.0191332735418535E-2</v>
      </c>
      <c r="J25" s="110">
        <f t="shared" si="5"/>
        <v>4.0244426467051987E-2</v>
      </c>
      <c r="K25" s="110">
        <f t="shared" si="5"/>
        <v>4.0115617212207834E-2</v>
      </c>
      <c r="L25" s="110">
        <f t="shared" si="5"/>
        <v>4.1439819086785928E-2</v>
      </c>
      <c r="M25" s="110">
        <f t="shared" si="5"/>
        <v>4.3642156751380265E-2</v>
      </c>
      <c r="N25" s="110">
        <f t="shared" si="5"/>
        <v>4.4773772086308991E-2</v>
      </c>
      <c r="O25" s="110">
        <f t="shared" si="5"/>
        <v>4.7016746721758866E-2</v>
      </c>
      <c r="P25" s="110">
        <f t="shared" si="5"/>
        <v>4.7538730641563977E-2</v>
      </c>
      <c r="Q25" s="110">
        <f t="shared" si="5"/>
        <v>4.9877081021817739E-2</v>
      </c>
      <c r="R25" s="110">
        <f t="shared" si="5"/>
        <v>5.0060581422269851E-2</v>
      </c>
      <c r="S25" s="110">
        <f t="shared" ref="S25:Z25" si="9">S10/S$20</f>
        <v>5.1202540227037449E-2</v>
      </c>
      <c r="T25" s="110">
        <f t="shared" si="9"/>
        <v>5.2232717583666918E-2</v>
      </c>
      <c r="U25" s="110">
        <f t="shared" si="9"/>
        <v>5.2424859903033631E-2</v>
      </c>
      <c r="V25" s="110">
        <f t="shared" si="9"/>
        <v>5.1726254343020375E-2</v>
      </c>
      <c r="W25" s="110">
        <f t="shared" si="9"/>
        <v>5.2422085559552065E-2</v>
      </c>
      <c r="X25" s="110">
        <f t="shared" si="9"/>
        <v>5.4285830081945874E-2</v>
      </c>
      <c r="Y25" s="110">
        <f t="shared" si="9"/>
        <v>5.1974351480978495E-2</v>
      </c>
      <c r="Z25" s="110">
        <f t="shared" si="9"/>
        <v>5.42544774989197E-2</v>
      </c>
    </row>
    <row r="26" spans="2:27" x14ac:dyDescent="0.35">
      <c r="B26" s="65" t="s">
        <v>167</v>
      </c>
      <c r="C26" s="110">
        <f t="shared" si="5"/>
        <v>3.9336388696284523E-2</v>
      </c>
      <c r="D26" s="110">
        <f t="shared" si="5"/>
        <v>4.7419381011147586E-2</v>
      </c>
      <c r="E26" s="110">
        <f t="shared" si="5"/>
        <v>4.2158597956331659E-2</v>
      </c>
      <c r="F26" s="110">
        <f t="shared" si="5"/>
        <v>4.0669694634564345E-2</v>
      </c>
      <c r="G26" s="110">
        <f t="shared" si="5"/>
        <v>3.9676807296209947E-2</v>
      </c>
      <c r="H26" s="110">
        <f t="shared" si="5"/>
        <v>3.8882903731217708E-2</v>
      </c>
      <c r="I26" s="110">
        <f t="shared" si="5"/>
        <v>3.9035294681370784E-2</v>
      </c>
      <c r="J26" s="110">
        <f t="shared" si="5"/>
        <v>3.7311035652490623E-2</v>
      </c>
      <c r="K26" s="110">
        <f t="shared" si="5"/>
        <v>3.5197365334515431E-2</v>
      </c>
      <c r="L26" s="110">
        <f t="shared" si="5"/>
        <v>3.5054773874835486E-2</v>
      </c>
      <c r="M26" s="110">
        <f t="shared" si="5"/>
        <v>3.5368608291906904E-2</v>
      </c>
      <c r="N26" s="110">
        <f t="shared" si="5"/>
        <v>3.4098669454703592E-2</v>
      </c>
      <c r="O26" s="110">
        <f t="shared" si="5"/>
        <v>3.5156108575511255E-2</v>
      </c>
      <c r="P26" s="110">
        <f t="shared" si="5"/>
        <v>3.3131567580988758E-2</v>
      </c>
      <c r="Q26" s="110">
        <f t="shared" si="5"/>
        <v>3.4399379313259246E-2</v>
      </c>
      <c r="R26" s="110">
        <f t="shared" si="5"/>
        <v>3.4551902914894253E-2</v>
      </c>
      <c r="S26" s="110">
        <f t="shared" ref="S26:Z26" si="10">S11/S$20</f>
        <v>3.3737528031199872E-2</v>
      </c>
      <c r="T26" s="110">
        <f t="shared" si="10"/>
        <v>3.4225018341291276E-2</v>
      </c>
      <c r="U26" s="110">
        <f t="shared" si="10"/>
        <v>3.4812898240797592E-2</v>
      </c>
      <c r="V26" s="110">
        <f t="shared" si="10"/>
        <v>3.3892235682909708E-2</v>
      </c>
      <c r="W26" s="110">
        <f t="shared" si="10"/>
        <v>3.5252634259315394E-2</v>
      </c>
      <c r="X26" s="110">
        <f t="shared" si="10"/>
        <v>3.5881305695544041E-2</v>
      </c>
      <c r="Y26" s="110">
        <f t="shared" si="10"/>
        <v>3.6907135858073613E-2</v>
      </c>
      <c r="Z26" s="110">
        <f t="shared" si="10"/>
        <v>3.5536498686410713E-2</v>
      </c>
    </row>
    <row r="27" spans="2:27" x14ac:dyDescent="0.35">
      <c r="B27" s="65" t="s">
        <v>164</v>
      </c>
      <c r="C27" s="110">
        <f t="shared" si="5"/>
        <v>1.2438484043902522E-2</v>
      </c>
      <c r="D27" s="110">
        <f t="shared" si="5"/>
        <v>2.3781719404547704E-2</v>
      </c>
      <c r="E27" s="110">
        <f t="shared" si="5"/>
        <v>2.8627887880674635E-2</v>
      </c>
      <c r="F27" s="110">
        <f t="shared" si="5"/>
        <v>2.633837698200326E-2</v>
      </c>
      <c r="G27" s="110">
        <f t="shared" si="5"/>
        <v>2.3703931880795087E-2</v>
      </c>
      <c r="H27" s="110">
        <f t="shared" si="5"/>
        <v>2.1458694292947385E-2</v>
      </c>
      <c r="I27" s="110">
        <f t="shared" si="5"/>
        <v>2.1735487632156707E-2</v>
      </c>
      <c r="J27" s="110">
        <f t="shared" si="5"/>
        <v>3.6007060869767855E-2</v>
      </c>
      <c r="K27" s="110">
        <f t="shared" si="5"/>
        <v>3.5533063793992348E-2</v>
      </c>
      <c r="L27" s="110">
        <f t="shared" si="5"/>
        <v>3.5258169181822015E-2</v>
      </c>
      <c r="M27" s="110">
        <f t="shared" si="5"/>
        <v>3.4663173621985115E-2</v>
      </c>
      <c r="N27" s="110">
        <f t="shared" si="5"/>
        <v>3.3685805393333469E-2</v>
      </c>
      <c r="O27" s="110">
        <f t="shared" si="5"/>
        <v>3.5208066858566686E-2</v>
      </c>
      <c r="P27" s="110">
        <f t="shared" si="5"/>
        <v>3.4058036230151092E-2</v>
      </c>
      <c r="Q27" s="110">
        <f t="shared" si="5"/>
        <v>3.3849797266781084E-2</v>
      </c>
      <c r="R27" s="110">
        <f t="shared" si="5"/>
        <v>3.3403614061927697E-2</v>
      </c>
      <c r="S27" s="110">
        <f t="shared" ref="S27:Z27" si="11">S12/S$20</f>
        <v>3.3254811592885139E-2</v>
      </c>
      <c r="T27" s="110">
        <f t="shared" si="11"/>
        <v>3.1438589112146448E-2</v>
      </c>
      <c r="U27" s="110">
        <f t="shared" si="11"/>
        <v>3.0905879346810092E-2</v>
      </c>
      <c r="V27" s="110">
        <f t="shared" si="11"/>
        <v>3.043454170894332E-2</v>
      </c>
      <c r="W27" s="110">
        <f t="shared" si="11"/>
        <v>3.046717248266884E-2</v>
      </c>
      <c r="X27" s="110">
        <f t="shared" si="11"/>
        <v>2.9626162753137553E-2</v>
      </c>
      <c r="Y27" s="110">
        <f t="shared" si="11"/>
        <v>2.8443511371645667E-2</v>
      </c>
      <c r="Z27" s="110">
        <f t="shared" si="11"/>
        <v>2.8537778549272898E-2</v>
      </c>
    </row>
    <row r="28" spans="2:27" x14ac:dyDescent="0.35">
      <c r="B28" s="65" t="s">
        <v>152</v>
      </c>
      <c r="C28" s="110">
        <f t="shared" si="5"/>
        <v>7.2494405077990681E-2</v>
      </c>
      <c r="D28" s="110">
        <f t="shared" si="5"/>
        <v>4.984261654175378E-2</v>
      </c>
      <c r="E28" s="110">
        <f t="shared" si="5"/>
        <v>2.9879849356131818E-2</v>
      </c>
      <c r="F28" s="110">
        <f t="shared" si="5"/>
        <v>2.922567097372605E-2</v>
      </c>
      <c r="G28" s="110">
        <f t="shared" si="5"/>
        <v>2.5434360590923594E-2</v>
      </c>
      <c r="H28" s="110">
        <f t="shared" si="5"/>
        <v>2.638570770214349E-2</v>
      </c>
      <c r="I28" s="110">
        <f t="shared" si="5"/>
        <v>2.5276032123510726E-2</v>
      </c>
      <c r="J28" s="110">
        <f t="shared" si="5"/>
        <v>2.5228326165255451E-2</v>
      </c>
      <c r="K28" s="110">
        <f t="shared" si="5"/>
        <v>2.3879350417457992E-2</v>
      </c>
      <c r="L28" s="110">
        <f t="shared" si="5"/>
        <v>2.3168798913069302E-2</v>
      </c>
      <c r="M28" s="110">
        <f t="shared" si="5"/>
        <v>2.2599077289002317E-2</v>
      </c>
      <c r="N28" s="110">
        <f t="shared" si="5"/>
        <v>2.2002008228848867E-2</v>
      </c>
      <c r="O28" s="110">
        <f t="shared" si="5"/>
        <v>2.0359225935008496E-2</v>
      </c>
      <c r="P28" s="110">
        <f t="shared" si="5"/>
        <v>1.975794498777762E-2</v>
      </c>
      <c r="Q28" s="110">
        <f t="shared" si="5"/>
        <v>1.9016075771550636E-2</v>
      </c>
      <c r="R28" s="110">
        <f t="shared" si="5"/>
        <v>2.0095624155278047E-2</v>
      </c>
      <c r="S28" s="110">
        <f t="shared" ref="S28:Z28" si="12">S13/S$20</f>
        <v>1.8643589339442032E-2</v>
      </c>
      <c r="T28" s="110">
        <f t="shared" si="12"/>
        <v>1.8509823745134914E-2</v>
      </c>
      <c r="U28" s="110">
        <f t="shared" si="12"/>
        <v>1.7562258709090638E-2</v>
      </c>
      <c r="V28" s="110">
        <f t="shared" si="12"/>
        <v>1.7586145493893663E-2</v>
      </c>
      <c r="W28" s="110">
        <f t="shared" si="12"/>
        <v>1.7614786905810417E-2</v>
      </c>
      <c r="X28" s="110">
        <f t="shared" si="12"/>
        <v>1.7356407662414794E-2</v>
      </c>
      <c r="Y28" s="110">
        <f t="shared" si="12"/>
        <v>1.8594875453404616E-2</v>
      </c>
      <c r="Z28" s="110">
        <f t="shared" si="12"/>
        <v>1.7175435405647622E-2</v>
      </c>
    </row>
    <row r="29" spans="2:27" x14ac:dyDescent="0.35">
      <c r="B29" s="65" t="s">
        <v>112</v>
      </c>
      <c r="C29" s="110">
        <f t="shared" si="5"/>
        <v>9.3822755125625018E-2</v>
      </c>
      <c r="D29" s="110">
        <f t="shared" si="5"/>
        <v>6.4344099947727246E-2</v>
      </c>
      <c r="E29" s="110">
        <f t="shared" si="5"/>
        <v>3.6673407834030058E-2</v>
      </c>
      <c r="F29" s="110">
        <f t="shared" si="5"/>
        <v>3.1639936531951393E-2</v>
      </c>
      <c r="G29" s="110">
        <f t="shared" si="5"/>
        <v>3.081595397033025E-2</v>
      </c>
      <c r="H29" s="110">
        <f t="shared" si="5"/>
        <v>2.9113229555154056E-2</v>
      </c>
      <c r="I29" s="110">
        <f t="shared" si="5"/>
        <v>2.9151020014173568E-2</v>
      </c>
      <c r="J29" s="110">
        <f t="shared" si="5"/>
        <v>2.7017717329632679E-2</v>
      </c>
      <c r="K29" s="110">
        <f t="shared" si="5"/>
        <v>2.5951170994841594E-2</v>
      </c>
      <c r="L29" s="110">
        <f t="shared" si="5"/>
        <v>2.4947520493342229E-2</v>
      </c>
      <c r="M29" s="110">
        <f t="shared" si="5"/>
        <v>2.4278281240269272E-2</v>
      </c>
      <c r="N29" s="110">
        <f t="shared" si="5"/>
        <v>2.3319176039680155E-2</v>
      </c>
      <c r="O29" s="110">
        <f t="shared" si="5"/>
        <v>2.1899528376898854E-2</v>
      </c>
      <c r="P29" s="110">
        <f t="shared" si="5"/>
        <v>2.1211731325964399E-2</v>
      </c>
      <c r="Q29" s="110">
        <f t="shared" si="5"/>
        <v>2.0102137957390128E-2</v>
      </c>
      <c r="R29" s="110">
        <f t="shared" si="5"/>
        <v>1.9651470787769621E-2</v>
      </c>
      <c r="S29" s="110">
        <f t="shared" ref="S29:Z29" si="13">S14/S$20</f>
        <v>1.8797051208899004E-2</v>
      </c>
      <c r="T29" s="110">
        <f t="shared" si="13"/>
        <v>1.8099586579335913E-2</v>
      </c>
      <c r="U29" s="110">
        <f t="shared" si="13"/>
        <v>1.6537964074874748E-2</v>
      </c>
      <c r="V29" s="110">
        <f t="shared" si="13"/>
        <v>1.6074893783614382E-2</v>
      </c>
      <c r="W29" s="110">
        <f t="shared" si="13"/>
        <v>1.5918675545453443E-2</v>
      </c>
      <c r="X29" s="110">
        <f t="shared" si="13"/>
        <v>1.5172362072151791E-2</v>
      </c>
      <c r="Y29" s="110">
        <f t="shared" si="13"/>
        <v>1.4923372470818793E-2</v>
      </c>
      <c r="Z29" s="110">
        <f t="shared" si="13"/>
        <v>1.4668486249050757E-2</v>
      </c>
    </row>
    <row r="30" spans="2:27" x14ac:dyDescent="0.35">
      <c r="B30" s="65" t="s">
        <v>220</v>
      </c>
      <c r="C30" s="110">
        <f t="shared" si="5"/>
        <v>1.0197696639664473E-2</v>
      </c>
      <c r="D30" s="110">
        <f t="shared" si="5"/>
        <v>1.6133719798414534E-2</v>
      </c>
      <c r="E30" s="110">
        <f t="shared" si="5"/>
        <v>2.3703495439419967E-2</v>
      </c>
      <c r="F30" s="110">
        <f t="shared" si="5"/>
        <v>2.1484499451481627E-2</v>
      </c>
      <c r="G30" s="110">
        <f t="shared" si="5"/>
        <v>2.3892834920988495E-2</v>
      </c>
      <c r="H30" s="110">
        <f t="shared" si="5"/>
        <v>2.4195772280054796E-2</v>
      </c>
      <c r="I30" s="110">
        <f t="shared" si="5"/>
        <v>2.4340340603102282E-2</v>
      </c>
      <c r="J30" s="110">
        <f t="shared" si="5"/>
        <v>2.2545377793429314E-2</v>
      </c>
      <c r="K30" s="110">
        <f t="shared" si="5"/>
        <v>2.3048377856860459E-2</v>
      </c>
      <c r="L30" s="110">
        <f t="shared" si="5"/>
        <v>2.2186194703983617E-2</v>
      </c>
      <c r="M30" s="110">
        <f t="shared" si="5"/>
        <v>2.2996190469075476E-2</v>
      </c>
      <c r="N30" s="110">
        <f t="shared" si="5"/>
        <v>2.3925118438927733E-2</v>
      </c>
      <c r="O30" s="110">
        <f t="shared" si="5"/>
        <v>2.2868060561703984E-2</v>
      </c>
      <c r="P30" s="110">
        <f t="shared" si="5"/>
        <v>2.3824140487037977E-2</v>
      </c>
      <c r="Q30" s="110">
        <f t="shared" si="5"/>
        <v>2.2091157807477464E-2</v>
      </c>
      <c r="R30" s="110">
        <f t="shared" si="5"/>
        <v>2.3214581602146012E-2</v>
      </c>
      <c r="S30" s="110">
        <f t="shared" ref="S30:Z30" si="14">S15/S$20</f>
        <v>2.3291005562279282E-2</v>
      </c>
      <c r="T30" s="110">
        <f t="shared" si="14"/>
        <v>2.2152372839743178E-2</v>
      </c>
      <c r="U30" s="110">
        <f t="shared" si="14"/>
        <v>2.3007153745575989E-2</v>
      </c>
      <c r="V30" s="110">
        <f t="shared" si="14"/>
        <v>2.2935102613111723E-2</v>
      </c>
      <c r="W30" s="110">
        <f t="shared" si="14"/>
        <v>2.2614715255279819E-2</v>
      </c>
      <c r="X30" s="110">
        <f t="shared" si="14"/>
        <v>2.3192970733269491E-2</v>
      </c>
      <c r="Y30" s="110">
        <f t="shared" si="14"/>
        <v>2.2587715528356055E-2</v>
      </c>
      <c r="Z30" s="110">
        <f t="shared" si="14"/>
        <v>2.3369903666802333E-2</v>
      </c>
    </row>
    <row r="31" spans="2:27" x14ac:dyDescent="0.35">
      <c r="B31" s="81" t="s">
        <v>367</v>
      </c>
      <c r="C31" s="110">
        <f t="shared" si="5"/>
        <v>0.36354591218368254</v>
      </c>
      <c r="D31" s="110">
        <f t="shared" si="5"/>
        <v>0.46242364748315828</v>
      </c>
      <c r="E31" s="110">
        <f t="shared" si="5"/>
        <v>0.50735060633805895</v>
      </c>
      <c r="F31" s="110">
        <f t="shared" si="5"/>
        <v>0.5001629076025117</v>
      </c>
      <c r="G31" s="110">
        <f t="shared" si="5"/>
        <v>0.50183496836206654</v>
      </c>
      <c r="H31" s="110">
        <f>H16/H$20</f>
        <v>0.50010554857885914</v>
      </c>
      <c r="I31" s="110">
        <f t="shared" ref="I31:Z31" si="15">I16/I$20</f>
        <v>0.4967463643342781</v>
      </c>
      <c r="J31" s="110">
        <f t="shared" si="15"/>
        <v>0.51240041648444301</v>
      </c>
      <c r="K31" s="110">
        <f t="shared" si="15"/>
        <v>0.50389803287676649</v>
      </c>
      <c r="L31" s="110">
        <f t="shared" si="15"/>
        <v>0.50305028165251531</v>
      </c>
      <c r="M31" s="110">
        <f t="shared" si="15"/>
        <v>0.49934315581710798</v>
      </c>
      <c r="N31" s="110">
        <f t="shared" si="15"/>
        <v>0.50055321167018774</v>
      </c>
      <c r="O31" s="110">
        <f t="shared" si="15"/>
        <v>0.5033798089768331</v>
      </c>
      <c r="P31" s="110">
        <f t="shared" si="15"/>
        <v>0.50000671952768549</v>
      </c>
      <c r="Q31" s="110">
        <f t="shared" si="15"/>
        <v>0.4975140473654347</v>
      </c>
      <c r="R31" s="110">
        <f t="shared" si="15"/>
        <v>0.49844466111920854</v>
      </c>
      <c r="S31" s="110">
        <f t="shared" si="15"/>
        <v>0.49875723423758839</v>
      </c>
      <c r="T31" s="110">
        <f t="shared" si="15"/>
        <v>0.49530260357101685</v>
      </c>
      <c r="U31" s="110">
        <f t="shared" si="15"/>
        <v>0.49193984560203158</v>
      </c>
      <c r="V31" s="110">
        <f t="shared" si="15"/>
        <v>0.49068388753338316</v>
      </c>
      <c r="W31" s="110">
        <f t="shared" si="15"/>
        <v>0.49013592656812699</v>
      </c>
      <c r="X31" s="110">
        <f t="shared" si="15"/>
        <v>0.49254900116719136</v>
      </c>
      <c r="Y31" s="110">
        <f t="shared" si="15"/>
        <v>0.48928714479723573</v>
      </c>
      <c r="Z31" s="110">
        <f t="shared" si="15"/>
        <v>0.47562317497447093</v>
      </c>
    </row>
    <row r="32" spans="2:27" x14ac:dyDescent="0.35">
      <c r="B32" s="82" t="s">
        <v>360</v>
      </c>
      <c r="C32" s="111">
        <f t="shared" si="5"/>
        <v>0.6364540878163174</v>
      </c>
      <c r="D32" s="111">
        <f t="shared" si="5"/>
        <v>0.53757635251684166</v>
      </c>
      <c r="E32" s="111">
        <f t="shared" si="5"/>
        <v>0.49264939366194105</v>
      </c>
      <c r="F32" s="111">
        <f t="shared" si="5"/>
        <v>0.49983709239748825</v>
      </c>
      <c r="G32" s="111">
        <f t="shared" si="5"/>
        <v>0.49816503163793346</v>
      </c>
      <c r="H32" s="111">
        <f t="shared" si="5"/>
        <v>0.49989445142114086</v>
      </c>
      <c r="I32" s="111">
        <f t="shared" si="5"/>
        <v>0.5032536356657219</v>
      </c>
      <c r="J32" s="111">
        <f t="shared" si="5"/>
        <v>0.48759958351555699</v>
      </c>
      <c r="K32" s="111">
        <f t="shared" si="5"/>
        <v>0.49610196712323346</v>
      </c>
      <c r="L32" s="111">
        <f t="shared" si="5"/>
        <v>0.49694971834748469</v>
      </c>
      <c r="M32" s="111">
        <f t="shared" si="5"/>
        <v>0.50065684418289202</v>
      </c>
      <c r="N32" s="111">
        <f t="shared" si="5"/>
        <v>0.49944678832981232</v>
      </c>
      <c r="O32" s="111">
        <f t="shared" si="5"/>
        <v>0.49662019102316685</v>
      </c>
      <c r="P32" s="111">
        <f t="shared" si="5"/>
        <v>0.49999328047231451</v>
      </c>
      <c r="Q32" s="111">
        <f t="shared" si="5"/>
        <v>0.5024859526345653</v>
      </c>
      <c r="R32" s="111">
        <f t="shared" si="5"/>
        <v>0.50155533888079151</v>
      </c>
      <c r="S32" s="111">
        <f t="shared" ref="S32:Z32" si="16">S17/S$20</f>
        <v>0.50124276576241156</v>
      </c>
      <c r="T32" s="111">
        <f t="shared" si="16"/>
        <v>0.50469739642898315</v>
      </c>
      <c r="U32" s="111">
        <f t="shared" si="16"/>
        <v>0.50806015439796837</v>
      </c>
      <c r="V32" s="111">
        <f t="shared" si="16"/>
        <v>0.5093161124666169</v>
      </c>
      <c r="W32" s="111">
        <f t="shared" si="16"/>
        <v>0.50986407343187301</v>
      </c>
      <c r="X32" s="111">
        <f t="shared" si="16"/>
        <v>0.50745099883280864</v>
      </c>
      <c r="Y32" s="111">
        <f t="shared" si="16"/>
        <v>0.51071285520276422</v>
      </c>
      <c r="Z32" s="111">
        <f t="shared" si="16"/>
        <v>0.52437682502552907</v>
      </c>
    </row>
    <row r="33" spans="2:19" ht="7.5" customHeight="1" x14ac:dyDescent="0.35">
      <c r="B33" s="158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</row>
    <row r="34" spans="2:19" ht="192.75" x14ac:dyDescent="0.35">
      <c r="B34" s="83" t="s">
        <v>368</v>
      </c>
    </row>
    <row r="35" spans="2:19" ht="103.5" x14ac:dyDescent="0.35">
      <c r="B35" s="83" t="s">
        <v>393</v>
      </c>
    </row>
    <row r="36" spans="2:19" x14ac:dyDescent="0.35"/>
  </sheetData>
  <mergeCells count="3">
    <mergeCell ref="B33:S33"/>
    <mergeCell ref="AA4:AA5"/>
    <mergeCell ref="C3:Z3"/>
  </mergeCells>
  <hyperlinks>
    <hyperlink ref="AA4:AA5" location="Índice!C5" display="Regresar" xr:uid="{09CCE9CC-E66C-4FA8-B94C-5C98857B6E6A}"/>
  </hyperlink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0"/>
  <sheetViews>
    <sheetView showGridLines="0" workbookViewId="0">
      <pane xSplit="2" ySplit="5" topLeftCell="C22" activePane="bottomRight" state="frozen"/>
      <selection pane="topRight" activeCell="C1" sqref="C1"/>
      <selection pane="bottomLeft" activeCell="A6" sqref="A6"/>
      <selection pane="bottomRight" activeCell="D36" sqref="D36"/>
    </sheetView>
  </sheetViews>
  <sheetFormatPr baseColWidth="10" defaultColWidth="0" defaultRowHeight="18.75" zeroHeight="1" x14ac:dyDescent="0.35"/>
  <cols>
    <col min="1" max="1" width="1.125" style="1" customWidth="1"/>
    <col min="2" max="2" width="26.5" style="1" customWidth="1"/>
    <col min="3" max="3" width="1.125" style="1" customWidth="1"/>
    <col min="4" max="4" width="11" style="1" customWidth="1"/>
    <col min="5" max="5" width="13.125" style="1" bestFit="1" customWidth="1"/>
    <col min="6" max="6" width="15.625" style="1" customWidth="1"/>
    <col min="7" max="7" width="18.625" style="1" customWidth="1"/>
    <col min="8" max="8" width="1.125" style="1" customWidth="1"/>
    <col min="9" max="9" width="11" style="1" customWidth="1"/>
    <col min="10" max="10" width="13.875" style="1" customWidth="1"/>
    <col min="11" max="11" width="14" style="1" customWidth="1"/>
    <col min="12" max="12" width="19" style="1" customWidth="1"/>
    <col min="13" max="13" width="11" style="1" customWidth="1"/>
    <col min="14" max="16384" width="11" style="1" hidden="1"/>
  </cols>
  <sheetData>
    <row r="1" spans="2:13" ht="7.5" customHeight="1" x14ac:dyDescent="0.35"/>
    <row r="2" spans="2:13" ht="60" customHeight="1" x14ac:dyDescent="0.35"/>
    <row r="3" spans="2:13" ht="41.25" customHeight="1" x14ac:dyDescent="0.35">
      <c r="C3" s="162" t="s">
        <v>382</v>
      </c>
      <c r="D3" s="162"/>
      <c r="E3" s="162"/>
      <c r="F3" s="162"/>
      <c r="G3" s="162"/>
      <c r="H3" s="162"/>
      <c r="I3" s="162"/>
      <c r="J3" s="162"/>
      <c r="K3" s="162"/>
      <c r="L3" s="162"/>
    </row>
    <row r="4" spans="2:13" x14ac:dyDescent="0.35">
      <c r="B4" s="163" t="s">
        <v>0</v>
      </c>
      <c r="C4" s="114"/>
      <c r="D4" s="165" t="s">
        <v>1</v>
      </c>
      <c r="E4" s="165" t="s">
        <v>2</v>
      </c>
      <c r="F4" s="165" t="s">
        <v>3</v>
      </c>
      <c r="G4" s="163" t="s">
        <v>404</v>
      </c>
      <c r="H4" s="114"/>
      <c r="I4" s="167" t="s">
        <v>4</v>
      </c>
      <c r="J4" s="167"/>
      <c r="K4" s="167"/>
      <c r="L4" s="167"/>
      <c r="M4" s="161" t="s">
        <v>83</v>
      </c>
    </row>
    <row r="5" spans="2:13" ht="31.5" x14ac:dyDescent="0.35">
      <c r="B5" s="164"/>
      <c r="C5" s="115"/>
      <c r="D5" s="166"/>
      <c r="E5" s="166"/>
      <c r="F5" s="166"/>
      <c r="G5" s="164"/>
      <c r="H5" s="115"/>
      <c r="I5" s="115" t="s">
        <v>1</v>
      </c>
      <c r="J5" s="115" t="s">
        <v>2</v>
      </c>
      <c r="K5" s="115" t="s">
        <v>3</v>
      </c>
      <c r="L5" s="115" t="s">
        <v>404</v>
      </c>
      <c r="M5" s="161"/>
    </row>
    <row r="6" spans="2:13" ht="30" x14ac:dyDescent="0.35">
      <c r="B6" s="94" t="s">
        <v>56</v>
      </c>
      <c r="C6" s="96"/>
      <c r="D6" s="96">
        <f>SUM(D7:D8)</f>
        <v>11115148</v>
      </c>
      <c r="E6" s="96">
        <f t="shared" ref="E6:G6" si="0">SUM(E7:E8)</f>
        <v>3710456</v>
      </c>
      <c r="F6" s="96">
        <f t="shared" si="0"/>
        <v>7001911</v>
      </c>
      <c r="G6" s="96">
        <f t="shared" si="0"/>
        <v>402781</v>
      </c>
      <c r="H6" s="96"/>
      <c r="I6" s="127">
        <f>SUM(I7:I8)</f>
        <v>1</v>
      </c>
      <c r="J6" s="127">
        <f t="shared" ref="J6:L6" si="1">SUM(J7:J8)</f>
        <v>1</v>
      </c>
      <c r="K6" s="127">
        <f t="shared" si="1"/>
        <v>1</v>
      </c>
      <c r="L6" s="127">
        <f t="shared" si="1"/>
        <v>1</v>
      </c>
    </row>
    <row r="7" spans="2:13" x14ac:dyDescent="0.35">
      <c r="B7" s="15" t="s">
        <v>57</v>
      </c>
      <c r="C7" s="16"/>
      <c r="D7" s="16">
        <f>SUM(E7:G7)</f>
        <v>5794909</v>
      </c>
      <c r="E7" s="16">
        <v>1832318</v>
      </c>
      <c r="F7" s="16">
        <v>3752070</v>
      </c>
      <c r="G7" s="16">
        <v>210521</v>
      </c>
      <c r="H7" s="16"/>
      <c r="I7" s="130">
        <f>(D7/D$6)</f>
        <v>0.52135239224884811</v>
      </c>
      <c r="J7" s="130">
        <f t="shared" ref="J7:L8" si="2">(E7/E$6)</f>
        <v>0.49382555675097617</v>
      </c>
      <c r="K7" s="130">
        <f t="shared" si="2"/>
        <v>0.53586370920738635</v>
      </c>
      <c r="L7" s="130">
        <f t="shared" si="2"/>
        <v>0.52266864623703702</v>
      </c>
    </row>
    <row r="8" spans="2:13" x14ac:dyDescent="0.35">
      <c r="B8" s="15" t="s">
        <v>58</v>
      </c>
      <c r="C8" s="16"/>
      <c r="D8" s="16">
        <f>SUM(E8:G8)</f>
        <v>5320239</v>
      </c>
      <c r="E8" s="16">
        <v>1878138</v>
      </c>
      <c r="F8" s="16">
        <v>3249841</v>
      </c>
      <c r="G8" s="16">
        <v>192260</v>
      </c>
      <c r="H8" s="16"/>
      <c r="I8" s="130">
        <f>(D8/D$6)</f>
        <v>0.47864760775115184</v>
      </c>
      <c r="J8" s="130">
        <f t="shared" si="2"/>
        <v>0.50617444324902383</v>
      </c>
      <c r="K8" s="130">
        <f t="shared" si="2"/>
        <v>0.46413629079261359</v>
      </c>
      <c r="L8" s="130">
        <f t="shared" si="2"/>
        <v>0.47733135376296298</v>
      </c>
    </row>
    <row r="9" spans="2:13" ht="7.5" customHeight="1" x14ac:dyDescent="0.35">
      <c r="B9" s="15"/>
      <c r="C9" s="16"/>
      <c r="D9" s="16"/>
      <c r="E9" s="16"/>
      <c r="F9" s="16"/>
      <c r="G9" s="16"/>
      <c r="H9" s="16"/>
      <c r="I9" s="6"/>
      <c r="J9" s="16"/>
      <c r="K9" s="16"/>
      <c r="L9" s="16"/>
    </row>
    <row r="10" spans="2:13" x14ac:dyDescent="0.35">
      <c r="B10" s="88" t="s">
        <v>59</v>
      </c>
      <c r="C10" s="116"/>
      <c r="D10" s="116">
        <f>SUM(D11:D15)</f>
        <v>11115148</v>
      </c>
      <c r="E10" s="116">
        <f t="shared" ref="E10:G10" si="3">SUM(E11:E15)</f>
        <v>3710456</v>
      </c>
      <c r="F10" s="116">
        <f t="shared" si="3"/>
        <v>7001911</v>
      </c>
      <c r="G10" s="116">
        <f t="shared" si="3"/>
        <v>402781</v>
      </c>
      <c r="H10" s="116"/>
      <c r="I10" s="131">
        <f>SUM(I11:I15)</f>
        <v>1</v>
      </c>
      <c r="J10" s="131">
        <f t="shared" ref="J10:L10" si="4">SUM(J11:J15)</f>
        <v>1</v>
      </c>
      <c r="K10" s="131">
        <f t="shared" si="4"/>
        <v>1</v>
      </c>
      <c r="L10" s="131">
        <f t="shared" si="4"/>
        <v>1</v>
      </c>
    </row>
    <row r="11" spans="2:13" x14ac:dyDescent="0.35">
      <c r="B11" s="15" t="s">
        <v>60</v>
      </c>
      <c r="C11" s="16"/>
      <c r="D11" s="16">
        <f>SUM(E11:G11)</f>
        <v>373385</v>
      </c>
      <c r="E11" s="16">
        <v>47745</v>
      </c>
      <c r="F11" s="16">
        <v>211174</v>
      </c>
      <c r="G11" s="16">
        <v>114466</v>
      </c>
      <c r="H11" s="16"/>
      <c r="I11" s="130">
        <f>(D11/D$10)</f>
        <v>3.3592445192812549E-2</v>
      </c>
      <c r="J11" s="130">
        <f t="shared" ref="J11:L15" si="5">(E11/E$10)</f>
        <v>1.2867690655811576E-2</v>
      </c>
      <c r="K11" s="130">
        <f t="shared" si="5"/>
        <v>3.0159480747470227E-2</v>
      </c>
      <c r="L11" s="130">
        <f t="shared" si="5"/>
        <v>0.28418917476246397</v>
      </c>
    </row>
    <row r="12" spans="2:13" x14ac:dyDescent="0.35">
      <c r="B12" s="15" t="s">
        <v>61</v>
      </c>
      <c r="C12" s="16"/>
      <c r="D12" s="16">
        <f t="shared" ref="D12:D15" si="6">SUM(E12:G12)</f>
        <v>1450751</v>
      </c>
      <c r="E12" s="16">
        <v>269657</v>
      </c>
      <c r="F12" s="16">
        <v>1069552</v>
      </c>
      <c r="G12" s="16">
        <v>111542</v>
      </c>
      <c r="H12" s="16"/>
      <c r="I12" s="130">
        <f t="shared" ref="I12:I15" si="7">(D12/D$10)</f>
        <v>0.13052016941204922</v>
      </c>
      <c r="J12" s="130">
        <f t="shared" si="5"/>
        <v>7.2674894945526911E-2</v>
      </c>
      <c r="K12" s="130">
        <f t="shared" si="5"/>
        <v>0.15275144171355506</v>
      </c>
      <c r="L12" s="130">
        <f t="shared" si="5"/>
        <v>0.27692964663179248</v>
      </c>
    </row>
    <row r="13" spans="2:13" x14ac:dyDescent="0.35">
      <c r="B13" s="15" t="s">
        <v>62</v>
      </c>
      <c r="C13" s="16"/>
      <c r="D13" s="16">
        <f t="shared" si="6"/>
        <v>3602780</v>
      </c>
      <c r="E13" s="16">
        <v>876143</v>
      </c>
      <c r="F13" s="16">
        <v>2646086</v>
      </c>
      <c r="G13" s="16">
        <v>80551</v>
      </c>
      <c r="H13" s="16"/>
      <c r="I13" s="130">
        <f t="shared" si="7"/>
        <v>0.32413243620327864</v>
      </c>
      <c r="J13" s="130">
        <f t="shared" si="5"/>
        <v>0.23612812010168022</v>
      </c>
      <c r="K13" s="130">
        <f t="shared" si="5"/>
        <v>0.37790911652547426</v>
      </c>
      <c r="L13" s="130">
        <f t="shared" si="5"/>
        <v>0.19998708975845433</v>
      </c>
    </row>
    <row r="14" spans="2:13" x14ac:dyDescent="0.35">
      <c r="B14" s="15" t="s">
        <v>63</v>
      </c>
      <c r="C14" s="16"/>
      <c r="D14" s="16">
        <f t="shared" si="6"/>
        <v>4361296</v>
      </c>
      <c r="E14" s="16">
        <v>1735422</v>
      </c>
      <c r="F14" s="16">
        <v>2554970</v>
      </c>
      <c r="G14" s="16">
        <v>70904</v>
      </c>
      <c r="H14" s="16"/>
      <c r="I14" s="130">
        <f t="shared" si="7"/>
        <v>0.39237408264829221</v>
      </c>
      <c r="J14" s="130">
        <f t="shared" si="5"/>
        <v>0.46771124627269534</v>
      </c>
      <c r="K14" s="130">
        <f t="shared" si="5"/>
        <v>0.36489609765105557</v>
      </c>
      <c r="L14" s="130">
        <f t="shared" si="5"/>
        <v>0.17603610895250768</v>
      </c>
    </row>
    <row r="15" spans="2:13" x14ac:dyDescent="0.35">
      <c r="B15" s="15" t="s">
        <v>64</v>
      </c>
      <c r="C15" s="16"/>
      <c r="D15" s="16">
        <f t="shared" si="6"/>
        <v>1326936</v>
      </c>
      <c r="E15" s="16">
        <v>781489</v>
      </c>
      <c r="F15" s="16">
        <v>520129</v>
      </c>
      <c r="G15" s="16">
        <v>25318</v>
      </c>
      <c r="H15" s="16"/>
      <c r="I15" s="130">
        <f t="shared" si="7"/>
        <v>0.11938086654356739</v>
      </c>
      <c r="J15" s="130">
        <f t="shared" si="5"/>
        <v>0.21061804802428596</v>
      </c>
      <c r="K15" s="130">
        <f t="shared" si="5"/>
        <v>7.4283863362444913E-2</v>
      </c>
      <c r="L15" s="130">
        <f t="shared" si="5"/>
        <v>6.2857979894781535E-2</v>
      </c>
    </row>
    <row r="16" spans="2:13" ht="7.5" customHeight="1" x14ac:dyDescent="0.35">
      <c r="B16" s="17"/>
      <c r="C16" s="16"/>
      <c r="D16" s="16"/>
      <c r="E16" s="16"/>
      <c r="F16" s="16"/>
      <c r="G16" s="16"/>
      <c r="H16" s="16"/>
      <c r="I16" s="6"/>
      <c r="J16" s="16"/>
      <c r="K16" s="16"/>
      <c r="L16" s="16"/>
    </row>
    <row r="17" spans="2:12" x14ac:dyDescent="0.35">
      <c r="B17" s="88" t="s">
        <v>65</v>
      </c>
      <c r="C17" s="118"/>
      <c r="D17" s="117">
        <v>45.13</v>
      </c>
      <c r="E17" s="117">
        <v>51.6</v>
      </c>
      <c r="F17" s="117">
        <v>42.6</v>
      </c>
      <c r="G17" s="117">
        <v>29.49</v>
      </c>
      <c r="H17" s="118"/>
      <c r="I17" s="117"/>
      <c r="J17" s="118"/>
      <c r="K17" s="118"/>
      <c r="L17" s="118"/>
    </row>
    <row r="18" spans="2:12" ht="7.5" customHeight="1" x14ac:dyDescent="0.35">
      <c r="B18" s="17"/>
      <c r="C18" s="16"/>
      <c r="D18" s="16"/>
      <c r="E18" s="16"/>
      <c r="F18" s="16"/>
      <c r="G18" s="16"/>
      <c r="H18" s="16"/>
      <c r="I18" s="6"/>
      <c r="J18" s="16"/>
      <c r="K18" s="16"/>
      <c r="L18" s="16"/>
    </row>
    <row r="19" spans="2:12" x14ac:dyDescent="0.35">
      <c r="B19" s="88" t="s">
        <v>84</v>
      </c>
      <c r="C19" s="116"/>
      <c r="D19" s="116">
        <v>11212982</v>
      </c>
      <c r="E19" s="116">
        <v>3397738</v>
      </c>
      <c r="F19" s="116">
        <v>7540883</v>
      </c>
      <c r="G19" s="116">
        <v>274361</v>
      </c>
      <c r="H19" s="116"/>
      <c r="I19" s="131">
        <f>SUM(I20:I21)</f>
        <v>1</v>
      </c>
      <c r="J19" s="131">
        <f t="shared" ref="J19:L19" si="8">SUM(J20:J21)</f>
        <v>1.0779851183346096</v>
      </c>
      <c r="K19" s="131">
        <f t="shared" si="8"/>
        <v>0.90052279023557324</v>
      </c>
      <c r="L19" s="131">
        <f t="shared" si="8"/>
        <v>1.0508599983233768</v>
      </c>
    </row>
    <row r="20" spans="2:12" x14ac:dyDescent="0.35">
      <c r="B20" s="17" t="s">
        <v>66</v>
      </c>
      <c r="C20" s="16"/>
      <c r="D20" s="16">
        <v>6708904</v>
      </c>
      <c r="E20" s="16">
        <v>2426182</v>
      </c>
      <c r="F20" s="16">
        <v>3961825</v>
      </c>
      <c r="G20" s="16">
        <v>105416</v>
      </c>
      <c r="H20" s="16"/>
      <c r="I20" s="130">
        <f>(D20/D$19)</f>
        <v>0.59831577362739008</v>
      </c>
      <c r="J20" s="130">
        <f t="shared" ref="J20:L21" si="9">(E20/E$19)</f>
        <v>0.71405799976337203</v>
      </c>
      <c r="K20" s="130">
        <f t="shared" si="9"/>
        <v>0.52537945489937987</v>
      </c>
      <c r="L20" s="130">
        <f t="shared" si="9"/>
        <v>0.38422370526423216</v>
      </c>
    </row>
    <row r="21" spans="2:12" x14ac:dyDescent="0.35">
      <c r="B21" s="17" t="s">
        <v>67</v>
      </c>
      <c r="C21" s="16"/>
      <c r="D21" s="16">
        <v>4504078</v>
      </c>
      <c r="E21" s="16">
        <v>1236529</v>
      </c>
      <c r="F21" s="16">
        <v>2828912</v>
      </c>
      <c r="G21" s="16">
        <v>182899</v>
      </c>
      <c r="H21" s="16"/>
      <c r="I21" s="130">
        <f>(D21/D$19)</f>
        <v>0.40168422637260986</v>
      </c>
      <c r="J21" s="130">
        <f t="shared" si="9"/>
        <v>0.36392711857123766</v>
      </c>
      <c r="K21" s="130">
        <f t="shared" si="9"/>
        <v>0.37514333533619337</v>
      </c>
      <c r="L21" s="130">
        <f t="shared" si="9"/>
        <v>0.66663629305914474</v>
      </c>
    </row>
    <row r="22" spans="2:12" ht="7.5" customHeight="1" x14ac:dyDescent="0.35">
      <c r="B22" s="18"/>
      <c r="C22" s="19"/>
      <c r="D22" s="19"/>
      <c r="E22" s="19"/>
      <c r="F22" s="19"/>
      <c r="G22" s="19"/>
      <c r="H22" s="19"/>
      <c r="I22" s="6"/>
      <c r="J22" s="19"/>
      <c r="K22" s="19"/>
      <c r="L22" s="19"/>
    </row>
    <row r="23" spans="2:12" x14ac:dyDescent="0.35">
      <c r="B23" s="88" t="s">
        <v>68</v>
      </c>
      <c r="C23" s="116"/>
      <c r="D23" s="119">
        <f>SUM(D24:D34)</f>
        <v>11115148</v>
      </c>
      <c r="E23" s="119">
        <f t="shared" ref="E23:G23" si="10">SUM(E24:E34)</f>
        <v>3710456</v>
      </c>
      <c r="F23" s="119">
        <f t="shared" si="10"/>
        <v>7001911</v>
      </c>
      <c r="G23" s="119">
        <f t="shared" si="10"/>
        <v>402781</v>
      </c>
      <c r="H23" s="116"/>
      <c r="I23" s="131">
        <f>SUM(I24:I34)</f>
        <v>1</v>
      </c>
      <c r="J23" s="131">
        <f t="shared" ref="J23:L23" si="11">SUM(J24:J34)</f>
        <v>1</v>
      </c>
      <c r="K23" s="131">
        <f t="shared" si="11"/>
        <v>1</v>
      </c>
      <c r="L23" s="131">
        <f t="shared" si="11"/>
        <v>0.99999999999999978</v>
      </c>
    </row>
    <row r="24" spans="2:12" x14ac:dyDescent="0.35">
      <c r="B24" s="21" t="s">
        <v>69</v>
      </c>
      <c r="C24" s="19"/>
      <c r="D24" s="20">
        <f>SUM(E24:G24)</f>
        <v>4016998</v>
      </c>
      <c r="E24" s="20">
        <v>1519397</v>
      </c>
      <c r="F24" s="20">
        <v>2364445</v>
      </c>
      <c r="G24" s="20">
        <v>133156</v>
      </c>
      <c r="H24">
        <v>4016998</v>
      </c>
      <c r="I24" s="145">
        <f>(D24/D$23)</f>
        <v>0.36139851669091588</v>
      </c>
      <c r="J24" s="126">
        <f t="shared" ref="J24:L34" si="12">(E24/E$23)</f>
        <v>0.40949063942545066</v>
      </c>
      <c r="K24" s="126">
        <f t="shared" si="12"/>
        <v>0.33768566895523239</v>
      </c>
      <c r="L24" s="126">
        <f t="shared" si="12"/>
        <v>0.33059156216405439</v>
      </c>
    </row>
    <row r="25" spans="2:12" x14ac:dyDescent="0.35">
      <c r="B25" s="21" t="s">
        <v>70</v>
      </c>
      <c r="C25" s="19"/>
      <c r="D25" s="20">
        <f t="shared" ref="D25:D32" si="13">SUM(E25:G25)</f>
        <v>2537891</v>
      </c>
      <c r="E25" s="20">
        <v>835318</v>
      </c>
      <c r="F25" s="20">
        <v>1604216</v>
      </c>
      <c r="G25" s="20">
        <v>98357</v>
      </c>
      <c r="H25" s="38"/>
      <c r="I25" s="145">
        <f t="shared" ref="I25:I34" si="14">(D25/D$23)</f>
        <v>0.22832723414928888</v>
      </c>
      <c r="J25" s="126">
        <f t="shared" si="12"/>
        <v>0.22512542932728485</v>
      </c>
      <c r="K25" s="126">
        <f t="shared" si="12"/>
        <v>0.22911116693714045</v>
      </c>
      <c r="L25" s="126">
        <f t="shared" si="12"/>
        <v>0.24419473609728365</v>
      </c>
    </row>
    <row r="26" spans="2:12" x14ac:dyDescent="0.35">
      <c r="B26" s="21" t="s">
        <v>71</v>
      </c>
      <c r="C26" s="19"/>
      <c r="D26" s="20">
        <f t="shared" si="13"/>
        <v>649248</v>
      </c>
      <c r="E26" s="20">
        <v>239694</v>
      </c>
      <c r="F26" s="20">
        <v>383385</v>
      </c>
      <c r="G26" s="20">
        <v>26169</v>
      </c>
      <c r="H26" s="38"/>
      <c r="I26" s="145">
        <f t="shared" si="14"/>
        <v>5.8411098079845632E-2</v>
      </c>
      <c r="J26" s="126">
        <f t="shared" si="12"/>
        <v>6.4599607164186834E-2</v>
      </c>
      <c r="K26" s="126">
        <f t="shared" si="12"/>
        <v>5.4754337780071757E-2</v>
      </c>
      <c r="L26" s="126">
        <f t="shared" si="12"/>
        <v>6.4970790578502954E-2</v>
      </c>
    </row>
    <row r="27" spans="2:12" x14ac:dyDescent="0.35">
      <c r="B27" s="21" t="s">
        <v>72</v>
      </c>
      <c r="C27" s="19"/>
      <c r="D27" s="20">
        <f t="shared" si="13"/>
        <v>501257</v>
      </c>
      <c r="E27" s="20">
        <v>184665</v>
      </c>
      <c r="F27" s="20">
        <v>295466</v>
      </c>
      <c r="G27" s="20">
        <v>21126</v>
      </c>
      <c r="H27" s="38"/>
      <c r="I27" s="145">
        <f t="shared" si="14"/>
        <v>4.5096745450442947E-2</v>
      </c>
      <c r="J27" s="126">
        <f t="shared" si="12"/>
        <v>4.9768815477127339E-2</v>
      </c>
      <c r="K27" s="126">
        <f t="shared" si="12"/>
        <v>4.2197908542396495E-2</v>
      </c>
      <c r="L27" s="126">
        <f t="shared" si="12"/>
        <v>5.2450339017977514E-2</v>
      </c>
    </row>
    <row r="28" spans="2:12" x14ac:dyDescent="0.35">
      <c r="B28" s="21" t="s">
        <v>73</v>
      </c>
      <c r="C28" s="19"/>
      <c r="D28" s="20">
        <f t="shared" si="13"/>
        <v>296973</v>
      </c>
      <c r="E28" s="20">
        <v>95180</v>
      </c>
      <c r="F28" s="20">
        <v>187468</v>
      </c>
      <c r="G28" s="20">
        <v>14325</v>
      </c>
      <c r="H28">
        <v>296973</v>
      </c>
      <c r="I28" s="145">
        <f t="shared" si="14"/>
        <v>2.6717862866063501E-2</v>
      </c>
      <c r="J28" s="126">
        <f t="shared" si="12"/>
        <v>2.5651833629074163E-2</v>
      </c>
      <c r="K28" s="126">
        <f t="shared" si="12"/>
        <v>2.6773833600569903E-2</v>
      </c>
      <c r="L28" s="126">
        <f t="shared" si="12"/>
        <v>3.5565232719517552E-2</v>
      </c>
    </row>
    <row r="29" spans="2:12" x14ac:dyDescent="0.35">
      <c r="B29" s="21" t="s">
        <v>74</v>
      </c>
      <c r="C29" s="19"/>
      <c r="D29" s="20">
        <f t="shared" si="13"/>
        <v>212786</v>
      </c>
      <c r="E29" s="20">
        <v>46349</v>
      </c>
      <c r="F29" s="20">
        <v>159152</v>
      </c>
      <c r="G29" s="20">
        <v>7285</v>
      </c>
      <c r="H29" s="38"/>
      <c r="I29" s="145">
        <f t="shared" si="14"/>
        <v>1.9143784680150006E-2</v>
      </c>
      <c r="J29" s="126">
        <f t="shared" si="12"/>
        <v>1.2491456575687732E-2</v>
      </c>
      <c r="K29" s="126">
        <f t="shared" si="12"/>
        <v>2.2729794766028873E-2</v>
      </c>
      <c r="L29" s="126">
        <f t="shared" si="12"/>
        <v>1.8086751857709277E-2</v>
      </c>
    </row>
    <row r="30" spans="2:12" x14ac:dyDescent="0.35">
      <c r="B30" s="21" t="s">
        <v>75</v>
      </c>
      <c r="C30" s="19"/>
      <c r="D30" s="20">
        <f t="shared" si="13"/>
        <v>218679</v>
      </c>
      <c r="E30" s="20">
        <v>42696</v>
      </c>
      <c r="F30" s="20">
        <v>171027</v>
      </c>
      <c r="G30" s="20">
        <v>4956</v>
      </c>
      <c r="H30" s="38"/>
      <c r="I30" s="145">
        <f t="shared" si="14"/>
        <v>1.9673962056105776E-2</v>
      </c>
      <c r="J30" s="126">
        <f t="shared" si="12"/>
        <v>1.1506941464876554E-2</v>
      </c>
      <c r="K30" s="126">
        <f t="shared" si="12"/>
        <v>2.4425760338856062E-2</v>
      </c>
      <c r="L30" s="126">
        <f t="shared" si="12"/>
        <v>1.2304453288511622E-2</v>
      </c>
    </row>
    <row r="31" spans="2:12" x14ac:dyDescent="0.35">
      <c r="B31" s="21" t="s">
        <v>76</v>
      </c>
      <c r="C31" s="19"/>
      <c r="D31" s="20">
        <f t="shared" si="13"/>
        <v>228936</v>
      </c>
      <c r="E31" s="20">
        <v>51648</v>
      </c>
      <c r="F31" s="20">
        <v>171328</v>
      </c>
      <c r="G31" s="20">
        <v>5960</v>
      </c>
      <c r="H31" s="38"/>
      <c r="I31" s="145">
        <f t="shared" si="14"/>
        <v>2.0596756786324392E-2</v>
      </c>
      <c r="J31" s="126">
        <f t="shared" si="12"/>
        <v>1.3919582929968715E-2</v>
      </c>
      <c r="K31" s="126">
        <f t="shared" si="12"/>
        <v>2.4468748603059937E-2</v>
      </c>
      <c r="L31" s="126">
        <f t="shared" si="12"/>
        <v>1.4797123002326325E-2</v>
      </c>
    </row>
    <row r="32" spans="2:12" x14ac:dyDescent="0.35">
      <c r="B32" s="21" t="s">
        <v>77</v>
      </c>
      <c r="C32" s="19"/>
      <c r="D32" s="20">
        <f t="shared" si="13"/>
        <v>213982</v>
      </c>
      <c r="E32" s="20">
        <v>64363</v>
      </c>
      <c r="F32" s="20">
        <v>139357</v>
      </c>
      <c r="G32" s="20">
        <v>10262</v>
      </c>
      <c r="H32">
        <v>213982</v>
      </c>
      <c r="I32" s="145">
        <f t="shared" si="14"/>
        <v>1.925138558658868E-2</v>
      </c>
      <c r="J32" s="126">
        <f t="shared" si="12"/>
        <v>1.7346385457744279E-2</v>
      </c>
      <c r="K32" s="126">
        <f t="shared" si="12"/>
        <v>1.9902709417471888E-2</v>
      </c>
      <c r="L32" s="126">
        <f t="shared" si="12"/>
        <v>2.54778651425961E-2</v>
      </c>
    </row>
    <row r="33" spans="2:12" x14ac:dyDescent="0.35">
      <c r="B33" s="21" t="s">
        <v>369</v>
      </c>
      <c r="C33" s="19"/>
      <c r="D33" s="20">
        <f>SUM(E33:G33)</f>
        <v>211002</v>
      </c>
      <c r="E33" s="20">
        <v>47260</v>
      </c>
      <c r="F33" s="20">
        <v>158138</v>
      </c>
      <c r="G33" s="20">
        <v>5604</v>
      </c>
      <c r="H33" s="20"/>
      <c r="I33" s="126">
        <f t="shared" si="14"/>
        <v>1.8983282993622758E-2</v>
      </c>
      <c r="J33" s="126">
        <f t="shared" si="12"/>
        <v>1.2736978958920413E-2</v>
      </c>
      <c r="K33" s="126">
        <f t="shared" si="12"/>
        <v>2.2584977158378618E-2</v>
      </c>
      <c r="L33" s="126">
        <f t="shared" si="12"/>
        <v>1.3913268004200794E-2</v>
      </c>
    </row>
    <row r="34" spans="2:12" x14ac:dyDescent="0.35">
      <c r="B34" s="21" t="s">
        <v>78</v>
      </c>
      <c r="C34" s="16"/>
      <c r="D34" s="20">
        <v>2027396</v>
      </c>
      <c r="E34" s="20">
        <v>583886</v>
      </c>
      <c r="F34" s="20">
        <v>1367929</v>
      </c>
      <c r="G34" s="20">
        <v>75581</v>
      </c>
      <c r="H34" s="16"/>
      <c r="I34" s="126">
        <f t="shared" si="14"/>
        <v>0.18239937066065157</v>
      </c>
      <c r="J34" s="126">
        <f t="shared" si="12"/>
        <v>0.15736232958967847</v>
      </c>
      <c r="K34" s="126">
        <f t="shared" si="12"/>
        <v>0.19536509390079365</v>
      </c>
      <c r="L34" s="126">
        <f t="shared" si="12"/>
        <v>0.18764787812731981</v>
      </c>
    </row>
    <row r="35" spans="2:12" ht="7.5" customHeight="1" thickBot="1" x14ac:dyDescent="0.4">
      <c r="B35" s="18"/>
      <c r="C35" s="23"/>
      <c r="D35" s="142"/>
      <c r="E35" s="142"/>
      <c r="F35" s="142"/>
      <c r="G35" s="142"/>
      <c r="H35" s="142"/>
      <c r="I35" s="23"/>
      <c r="J35" s="23"/>
      <c r="K35" s="23"/>
      <c r="L35" s="23"/>
    </row>
    <row r="36" spans="2:12" ht="25.5" x14ac:dyDescent="0.35">
      <c r="B36" s="24" t="s">
        <v>405</v>
      </c>
      <c r="C36" s="24"/>
      <c r="D36" s="141"/>
      <c r="E36" s="141"/>
      <c r="F36" s="141"/>
      <c r="G36" s="141"/>
      <c r="H36" s="25"/>
      <c r="I36" s="24"/>
      <c r="J36" s="24"/>
      <c r="K36" s="24"/>
      <c r="L36" s="24"/>
    </row>
    <row r="37" spans="2:12" x14ac:dyDescent="0.35">
      <c r="B37" s="25" t="s">
        <v>79</v>
      </c>
      <c r="C37" s="25"/>
      <c r="D37" s="38"/>
      <c r="E37" s="38"/>
      <c r="F37" s="38"/>
      <c r="G37" s="38"/>
      <c r="H37" s="25"/>
      <c r="I37" s="25"/>
      <c r="J37" s="25"/>
      <c r="K37" s="25"/>
      <c r="L37" s="25"/>
    </row>
    <row r="38" spans="2:12" ht="191.25" x14ac:dyDescent="0.35">
      <c r="B38" s="25" t="s">
        <v>80</v>
      </c>
      <c r="C38" s="25"/>
      <c r="D38" s="140"/>
      <c r="E38" s="140"/>
      <c r="F38" s="140"/>
      <c r="G38" s="140"/>
      <c r="H38" s="25"/>
      <c r="I38" s="25"/>
      <c r="J38" s="25"/>
      <c r="K38" s="25"/>
      <c r="L38" s="25"/>
    </row>
    <row r="39" spans="2:12" ht="89.25" x14ac:dyDescent="0.35">
      <c r="B39" s="25" t="s">
        <v>391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2:12" x14ac:dyDescent="0.35"/>
  </sheetData>
  <mergeCells count="8">
    <mergeCell ref="M4:M5"/>
    <mergeCell ref="C3:L3"/>
    <mergeCell ref="B4:B5"/>
    <mergeCell ref="D4:D5"/>
    <mergeCell ref="E4:E5"/>
    <mergeCell ref="F4:F5"/>
    <mergeCell ref="G4:G5"/>
    <mergeCell ref="I4:L4"/>
  </mergeCells>
  <phoneticPr fontId="26" type="noConversion"/>
  <hyperlinks>
    <hyperlink ref="M4:M5" location="Índice!C5" display="Regresar" xr:uid="{00000000-0004-0000-0500-000000000000}"/>
  </hyperlinks>
  <pageMargins left="0.7" right="0.7" top="0.75" bottom="0.75" header="0.3" footer="0.3"/>
  <pageSetup paperSize="9" orientation="portrait" r:id="rId1"/>
  <ignoredErrors>
    <ignoredError sqref="D28:D32 D24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6"/>
  <sheetViews>
    <sheetView showGridLines="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29" sqref="G29"/>
    </sheetView>
  </sheetViews>
  <sheetFormatPr baseColWidth="10" defaultColWidth="0" defaultRowHeight="18.75" zeroHeight="1" x14ac:dyDescent="0.35"/>
  <cols>
    <col min="1" max="1" width="1.125" style="1" customWidth="1"/>
    <col min="2" max="2" width="26.875" style="1" customWidth="1"/>
    <col min="3" max="3" width="1.125" style="1" customWidth="1"/>
    <col min="4" max="4" width="11" style="1" customWidth="1"/>
    <col min="5" max="5" width="13.125" style="1" bestFit="1" customWidth="1"/>
    <col min="6" max="6" width="15.875" style="1" bestFit="1" customWidth="1"/>
    <col min="7" max="7" width="18.375" style="1" customWidth="1"/>
    <col min="8" max="8" width="1.125" style="1" customWidth="1"/>
    <col min="9" max="9" width="11" style="1" customWidth="1"/>
    <col min="10" max="10" width="12.875" style="1" customWidth="1"/>
    <col min="11" max="11" width="13.5" style="1" customWidth="1"/>
    <col min="12" max="12" width="18.125" style="1" customWidth="1"/>
    <col min="13" max="13" width="11" style="1" customWidth="1"/>
    <col min="14" max="16384" width="11" style="1" hidden="1"/>
  </cols>
  <sheetData>
    <row r="1" spans="2:13" ht="7.5" customHeight="1" x14ac:dyDescent="0.35"/>
    <row r="2" spans="2:13" ht="60" customHeight="1" x14ac:dyDescent="0.35"/>
    <row r="3" spans="2:13" ht="41.25" customHeight="1" x14ac:dyDescent="0.35">
      <c r="D3" s="154" t="s">
        <v>383</v>
      </c>
      <c r="E3" s="154"/>
      <c r="F3" s="154"/>
      <c r="G3" s="154"/>
      <c r="H3" s="154"/>
      <c r="I3" s="154"/>
      <c r="J3" s="154"/>
      <c r="K3" s="154"/>
      <c r="L3" s="154"/>
    </row>
    <row r="4" spans="2:13" x14ac:dyDescent="0.35">
      <c r="B4" s="168" t="s">
        <v>0</v>
      </c>
      <c r="C4" s="120"/>
      <c r="D4" s="169" t="s">
        <v>1</v>
      </c>
      <c r="E4" s="169" t="s">
        <v>2</v>
      </c>
      <c r="F4" s="169" t="s">
        <v>3</v>
      </c>
      <c r="G4" s="168" t="s">
        <v>404</v>
      </c>
      <c r="H4" s="120"/>
      <c r="I4" s="170" t="s">
        <v>4</v>
      </c>
      <c r="J4" s="170"/>
      <c r="K4" s="170"/>
      <c r="L4" s="170"/>
      <c r="M4" s="161" t="s">
        <v>83</v>
      </c>
    </row>
    <row r="5" spans="2:13" ht="31.5" x14ac:dyDescent="0.35">
      <c r="B5" s="168"/>
      <c r="C5" s="120"/>
      <c r="D5" s="169"/>
      <c r="E5" s="169"/>
      <c r="F5" s="169"/>
      <c r="G5" s="168"/>
      <c r="H5" s="120"/>
      <c r="I5" s="120" t="s">
        <v>1</v>
      </c>
      <c r="J5" s="120" t="s">
        <v>2</v>
      </c>
      <c r="K5" s="120" t="s">
        <v>3</v>
      </c>
      <c r="L5" s="120" t="s">
        <v>404</v>
      </c>
      <c r="M5" s="161"/>
    </row>
    <row r="6" spans="2:13" x14ac:dyDescent="0.35">
      <c r="B6" s="88" t="s">
        <v>5</v>
      </c>
      <c r="C6" s="121"/>
      <c r="D6" s="93">
        <f>SUM(D7:D9)</f>
        <v>11115148</v>
      </c>
      <c r="E6" s="93">
        <f t="shared" ref="E6:G6" si="0">SUM(E7:E9)</f>
        <v>3710456</v>
      </c>
      <c r="F6" s="93">
        <f t="shared" si="0"/>
        <v>7001911</v>
      </c>
      <c r="G6" s="93">
        <f t="shared" si="0"/>
        <v>402781</v>
      </c>
      <c r="H6" s="93"/>
      <c r="I6" s="127">
        <f>SUM(I7:I9)</f>
        <v>0.99999999999999989</v>
      </c>
      <c r="J6" s="127">
        <f t="shared" ref="J6:L6" si="1">SUM(J7:J9)</f>
        <v>1</v>
      </c>
      <c r="K6" s="127">
        <f t="shared" si="1"/>
        <v>1</v>
      </c>
      <c r="L6" s="127">
        <f t="shared" si="1"/>
        <v>1</v>
      </c>
    </row>
    <row r="7" spans="2:13" x14ac:dyDescent="0.35">
      <c r="B7" s="17" t="s">
        <v>6</v>
      </c>
      <c r="C7" s="17"/>
      <c r="D7" s="26">
        <f>SUM(E7:G7)</f>
        <v>1880641</v>
      </c>
      <c r="E7" s="20">
        <v>454853</v>
      </c>
      <c r="F7" s="20">
        <v>1375303</v>
      </c>
      <c r="G7" s="20">
        <v>50485</v>
      </c>
      <c r="H7" s="26"/>
      <c r="I7" s="129">
        <f>(D7/D$6)</f>
        <v>0.16919621763021059</v>
      </c>
      <c r="J7" s="129">
        <f t="shared" ref="J7:L9" si="2">(E7/E$6)</f>
        <v>0.12258681951760107</v>
      </c>
      <c r="K7" s="129">
        <f t="shared" si="2"/>
        <v>0.19641823496471178</v>
      </c>
      <c r="L7" s="129">
        <f t="shared" si="2"/>
        <v>0.12534106623698735</v>
      </c>
    </row>
    <row r="8" spans="2:13" x14ac:dyDescent="0.35">
      <c r="B8" s="15" t="s">
        <v>7</v>
      </c>
      <c r="C8" s="15"/>
      <c r="D8" s="26">
        <f>SUM(E8:G8)</f>
        <v>9132758</v>
      </c>
      <c r="E8" s="20">
        <v>3234713</v>
      </c>
      <c r="F8" s="20">
        <v>5548834</v>
      </c>
      <c r="G8" s="20">
        <v>349211</v>
      </c>
      <c r="H8" s="26"/>
      <c r="I8" s="129">
        <f t="shared" ref="I8:I9" si="3">(D8/D$6)</f>
        <v>0.82164969823163847</v>
      </c>
      <c r="J8" s="129">
        <f t="shared" si="2"/>
        <v>0.8717831447132105</v>
      </c>
      <c r="K8" s="129">
        <f t="shared" si="2"/>
        <v>0.79247422596488304</v>
      </c>
      <c r="L8" s="129">
        <f t="shared" si="2"/>
        <v>0.86699968469217759</v>
      </c>
    </row>
    <row r="9" spans="2:13" x14ac:dyDescent="0.35">
      <c r="B9" s="15" t="s">
        <v>8</v>
      </c>
      <c r="C9" s="15"/>
      <c r="D9" s="26">
        <f>SUM(E9:G9)</f>
        <v>101749</v>
      </c>
      <c r="E9" s="20">
        <v>20890</v>
      </c>
      <c r="F9" s="20">
        <v>77774</v>
      </c>
      <c r="G9" s="20">
        <v>3085</v>
      </c>
      <c r="H9" s="28"/>
      <c r="I9" s="129">
        <f t="shared" si="3"/>
        <v>9.1540841381509263E-3</v>
      </c>
      <c r="J9" s="129">
        <f t="shared" si="2"/>
        <v>5.630035769188477E-3</v>
      </c>
      <c r="K9" s="129">
        <f t="shared" si="2"/>
        <v>1.1107539070405207E-2</v>
      </c>
      <c r="L9" s="129">
        <f t="shared" si="2"/>
        <v>7.6592490708350192E-3</v>
      </c>
    </row>
    <row r="10" spans="2:13" ht="7.5" customHeight="1" x14ac:dyDescent="0.35">
      <c r="B10" s="15"/>
      <c r="C10" s="15"/>
      <c r="D10" s="26"/>
      <c r="E10" s="20"/>
      <c r="F10" s="20"/>
      <c r="G10" s="20"/>
      <c r="H10" s="28"/>
      <c r="I10" s="27"/>
      <c r="J10" s="27"/>
      <c r="K10" s="27"/>
      <c r="L10" s="27"/>
    </row>
    <row r="11" spans="2:13" x14ac:dyDescent="0.35">
      <c r="B11" s="88" t="s">
        <v>9</v>
      </c>
      <c r="C11" s="121"/>
      <c r="D11" s="93">
        <f>SUM(D12:D13)</f>
        <v>11115148</v>
      </c>
      <c r="E11" s="93">
        <f t="shared" ref="E11:G11" si="4">SUM(E12:E13)</f>
        <v>3710456</v>
      </c>
      <c r="F11" s="93">
        <f t="shared" si="4"/>
        <v>7001911</v>
      </c>
      <c r="G11" s="93">
        <f t="shared" si="4"/>
        <v>402781</v>
      </c>
      <c r="H11" s="93"/>
      <c r="I11" s="127">
        <f>SUM(I12:I14)</f>
        <v>1</v>
      </c>
      <c r="J11" s="127">
        <f t="shared" ref="J11:L11" si="5">SUM(J12:J14)</f>
        <v>1</v>
      </c>
      <c r="K11" s="127">
        <f t="shared" si="5"/>
        <v>1</v>
      </c>
      <c r="L11" s="127">
        <f t="shared" si="5"/>
        <v>1</v>
      </c>
    </row>
    <row r="12" spans="2:13" x14ac:dyDescent="0.35">
      <c r="B12" s="17" t="s">
        <v>10</v>
      </c>
      <c r="C12" s="17"/>
      <c r="D12" s="26">
        <f>SUM(E12:G12)</f>
        <v>7102669</v>
      </c>
      <c r="E12" s="20">
        <v>3112822</v>
      </c>
      <c r="F12" s="20">
        <v>3655970</v>
      </c>
      <c r="G12" s="20">
        <v>333877</v>
      </c>
      <c r="H12" s="26"/>
      <c r="I12" s="130">
        <f>(D12/D$11)</f>
        <v>0.63900804559687374</v>
      </c>
      <c r="J12" s="130">
        <f t="shared" ref="J12:L13" si="6">(E12/E$11)</f>
        <v>0.83893246544360045</v>
      </c>
      <c r="K12" s="130">
        <f t="shared" si="6"/>
        <v>0.52213888465591751</v>
      </c>
      <c r="L12" s="130">
        <f t="shared" si="6"/>
        <v>0.82892936856505151</v>
      </c>
    </row>
    <row r="13" spans="2:13" x14ac:dyDescent="0.35">
      <c r="B13" s="15" t="s">
        <v>11</v>
      </c>
      <c r="C13" s="15"/>
      <c r="D13" s="26">
        <f>SUM(E13:G13)</f>
        <v>4012479</v>
      </c>
      <c r="E13" s="20">
        <v>597634</v>
      </c>
      <c r="F13" s="20">
        <v>3345941</v>
      </c>
      <c r="G13" s="20">
        <v>68904</v>
      </c>
      <c r="H13" s="26"/>
      <c r="I13" s="130">
        <f>(D13/D$11)</f>
        <v>0.36099195440312626</v>
      </c>
      <c r="J13" s="130">
        <f t="shared" si="6"/>
        <v>0.16106753455639955</v>
      </c>
      <c r="K13" s="130">
        <f t="shared" si="6"/>
        <v>0.47786111534408249</v>
      </c>
      <c r="L13" s="130">
        <f t="shared" si="6"/>
        <v>0.17107063143494852</v>
      </c>
    </row>
    <row r="14" spans="2:13" ht="7.5" customHeight="1" x14ac:dyDescent="0.35">
      <c r="B14" s="29"/>
      <c r="C14" s="29"/>
      <c r="D14" s="30"/>
      <c r="E14" s="30"/>
      <c r="F14" s="30"/>
      <c r="G14" s="30"/>
      <c r="H14" s="30"/>
      <c r="I14" s="6"/>
      <c r="J14" s="19"/>
      <c r="K14" s="19"/>
      <c r="L14" s="19"/>
    </row>
    <row r="15" spans="2:13" x14ac:dyDescent="0.35">
      <c r="B15" s="88" t="s">
        <v>12</v>
      </c>
      <c r="C15" s="121"/>
      <c r="D15" s="93">
        <f>SUM(D16:D19)</f>
        <v>11115148</v>
      </c>
      <c r="E15" s="93">
        <f t="shared" ref="E15:G15" si="7">SUM(E16:E19)</f>
        <v>3710456</v>
      </c>
      <c r="F15" s="93">
        <f t="shared" si="7"/>
        <v>7001911</v>
      </c>
      <c r="G15" s="93">
        <f t="shared" si="7"/>
        <v>402781</v>
      </c>
      <c r="H15" s="93"/>
      <c r="I15" s="127">
        <f>SUM(I16:I19)</f>
        <v>1</v>
      </c>
      <c r="J15" s="127">
        <f t="shared" ref="J15:L15" si="8">SUM(J16:J19)</f>
        <v>1</v>
      </c>
      <c r="K15" s="127">
        <f t="shared" si="8"/>
        <v>1</v>
      </c>
      <c r="L15" s="127">
        <f t="shared" si="8"/>
        <v>0.99999999999999989</v>
      </c>
    </row>
    <row r="16" spans="2:13" x14ac:dyDescent="0.35">
      <c r="B16" s="17" t="s">
        <v>13</v>
      </c>
      <c r="C16" s="17"/>
      <c r="D16" s="26">
        <f>SUM(E16:G16)</f>
        <v>2700331</v>
      </c>
      <c r="E16" s="20">
        <v>1105171</v>
      </c>
      <c r="F16" s="20">
        <v>1477287</v>
      </c>
      <c r="G16" s="20">
        <v>117873</v>
      </c>
      <c r="H16" s="26"/>
      <c r="I16" s="125">
        <f>(D16/D$15)</f>
        <v>0.242941524485324</v>
      </c>
      <c r="J16" s="125">
        <f t="shared" ref="J16:L19" si="9">(E16/E$15)</f>
        <v>0.29785314796887497</v>
      </c>
      <c r="K16" s="125">
        <f t="shared" si="9"/>
        <v>0.21098340153138193</v>
      </c>
      <c r="L16" s="125">
        <f t="shared" si="9"/>
        <v>0.292647865713626</v>
      </c>
    </row>
    <row r="17" spans="2:12" x14ac:dyDescent="0.35">
      <c r="B17" s="17" t="s">
        <v>14</v>
      </c>
      <c r="C17" s="17"/>
      <c r="D17" s="26">
        <f>SUM(E17:G17)</f>
        <v>3956794</v>
      </c>
      <c r="E17" s="20">
        <v>1736233</v>
      </c>
      <c r="F17" s="20">
        <v>2035269</v>
      </c>
      <c r="G17" s="20">
        <v>185292</v>
      </c>
      <c r="H17" s="26"/>
      <c r="I17" s="125">
        <f t="shared" ref="I17:I19" si="10">(D17/D$15)</f>
        <v>0.35598212457449957</v>
      </c>
      <c r="J17" s="125">
        <f t="shared" ref="J17:L18" si="11">(E17/E$15)</f>
        <v>0.46792981779058962</v>
      </c>
      <c r="K17" s="125">
        <f t="shared" si="11"/>
        <v>0.29067336045830916</v>
      </c>
      <c r="L17" s="125">
        <f t="shared" si="11"/>
        <v>0.46003163009178683</v>
      </c>
    </row>
    <row r="18" spans="2:12" x14ac:dyDescent="0.35">
      <c r="B18" s="17" t="s">
        <v>15</v>
      </c>
      <c r="C18" s="17"/>
      <c r="D18" s="26">
        <f>SUM(E18:G18)</f>
        <v>445544</v>
      </c>
      <c r="E18" s="20">
        <v>271418</v>
      </c>
      <c r="F18" s="20">
        <v>143414</v>
      </c>
      <c r="G18" s="20">
        <v>30712</v>
      </c>
      <c r="H18" s="26"/>
      <c r="I18" s="125">
        <f t="shared" si="10"/>
        <v>4.0084396537050156E-2</v>
      </c>
      <c r="J18" s="125">
        <f t="shared" si="11"/>
        <v>7.3149499684135852E-2</v>
      </c>
      <c r="K18" s="125">
        <f t="shared" si="11"/>
        <v>2.0482122666226406E-2</v>
      </c>
      <c r="L18" s="125">
        <f t="shared" si="11"/>
        <v>7.6249872759638612E-2</v>
      </c>
    </row>
    <row r="19" spans="2:12" x14ac:dyDescent="0.35">
      <c r="B19" s="17" t="s">
        <v>16</v>
      </c>
      <c r="C19" s="17"/>
      <c r="D19" s="26">
        <f>SUM(E19:G19)</f>
        <v>4012479</v>
      </c>
      <c r="E19" s="20">
        <v>597634</v>
      </c>
      <c r="F19" s="20">
        <v>3345941</v>
      </c>
      <c r="G19" s="20">
        <v>68904</v>
      </c>
      <c r="H19" s="26"/>
      <c r="I19" s="125">
        <f t="shared" si="10"/>
        <v>0.36099195440312626</v>
      </c>
      <c r="J19" s="125">
        <f t="shared" si="9"/>
        <v>0.16106753455639955</v>
      </c>
      <c r="K19" s="125">
        <f t="shared" si="9"/>
        <v>0.47786111534408249</v>
      </c>
      <c r="L19" s="125">
        <f t="shared" si="9"/>
        <v>0.17107063143494852</v>
      </c>
    </row>
    <row r="20" spans="2:12" ht="7.5" customHeight="1" x14ac:dyDescent="0.35">
      <c r="B20" s="17"/>
      <c r="C20" s="17"/>
      <c r="D20" s="26"/>
      <c r="E20" s="20"/>
      <c r="F20" s="20"/>
      <c r="G20" s="20"/>
      <c r="H20" s="26"/>
      <c r="I20" s="22"/>
      <c r="J20" s="22"/>
      <c r="K20" s="22"/>
      <c r="L20" s="22"/>
    </row>
    <row r="21" spans="2:12" x14ac:dyDescent="0.35">
      <c r="B21" s="88" t="s">
        <v>86</v>
      </c>
      <c r="C21" s="121"/>
      <c r="D21" s="93">
        <f>SUM(D22:D24)</f>
        <v>11042611</v>
      </c>
      <c r="E21" s="93">
        <f t="shared" ref="E21:G21" si="12">SUM(E22:E24)</f>
        <v>3703333</v>
      </c>
      <c r="F21" s="93">
        <f t="shared" si="12"/>
        <v>6966643</v>
      </c>
      <c r="G21" s="93">
        <f t="shared" si="12"/>
        <v>372635</v>
      </c>
      <c r="H21" s="116"/>
      <c r="I21" s="127">
        <f>SUM(I22:I24)</f>
        <v>1</v>
      </c>
      <c r="J21" s="127">
        <f t="shared" ref="J21:L21" si="13">SUM(J22:J24)</f>
        <v>1</v>
      </c>
      <c r="K21" s="127">
        <f t="shared" si="13"/>
        <v>1</v>
      </c>
      <c r="L21" s="127">
        <f t="shared" si="13"/>
        <v>1</v>
      </c>
    </row>
    <row r="22" spans="2:12" x14ac:dyDescent="0.35">
      <c r="B22" s="17" t="s">
        <v>17</v>
      </c>
      <c r="C22" s="17"/>
      <c r="D22" s="26">
        <f>SUM(E22:G22)</f>
        <v>780389</v>
      </c>
      <c r="E22" s="20">
        <v>263305</v>
      </c>
      <c r="F22" s="20">
        <v>400925</v>
      </c>
      <c r="G22" s="26">
        <v>116159</v>
      </c>
      <c r="H22" s="26"/>
      <c r="I22" s="129">
        <f>D22/D$21</f>
        <v>7.0670695544740272E-2</v>
      </c>
      <c r="J22" s="129">
        <f t="shared" ref="J22:L24" si="14">E22/E$21</f>
        <v>7.1099466345586532E-2</v>
      </c>
      <c r="K22" s="129">
        <f t="shared" si="14"/>
        <v>5.7549238564398954E-2</v>
      </c>
      <c r="L22" s="129">
        <f t="shared" si="14"/>
        <v>0.31172326807734108</v>
      </c>
    </row>
    <row r="23" spans="2:12" x14ac:dyDescent="0.35">
      <c r="B23" s="17" t="s">
        <v>18</v>
      </c>
      <c r="C23" s="17"/>
      <c r="D23" s="26">
        <f>SUM(E23:G23)</f>
        <v>10227028</v>
      </c>
      <c r="E23" s="20">
        <v>3429258</v>
      </c>
      <c r="F23" s="20">
        <v>6543257</v>
      </c>
      <c r="G23" s="26">
        <v>254513</v>
      </c>
      <c r="H23" s="26"/>
      <c r="I23" s="129">
        <f t="shared" ref="I23:I24" si="15">D23/D$21</f>
        <v>0.92614219589914015</v>
      </c>
      <c r="J23" s="129">
        <f t="shared" si="14"/>
        <v>0.92599234257356822</v>
      </c>
      <c r="K23" s="129">
        <f t="shared" si="14"/>
        <v>0.93922668349734584</v>
      </c>
      <c r="L23" s="129">
        <f t="shared" si="14"/>
        <v>0.6830088424329438</v>
      </c>
    </row>
    <row r="24" spans="2:12" x14ac:dyDescent="0.35">
      <c r="B24" s="17" t="s">
        <v>19</v>
      </c>
      <c r="C24" s="17"/>
      <c r="D24" s="26">
        <f>SUM(E24:G24)</f>
        <v>35194</v>
      </c>
      <c r="E24" s="20">
        <v>10770</v>
      </c>
      <c r="F24" s="20">
        <v>22461</v>
      </c>
      <c r="G24" s="16">
        <v>1963</v>
      </c>
      <c r="H24" s="16"/>
      <c r="I24" s="129">
        <f t="shared" si="15"/>
        <v>3.1871085561195629E-3</v>
      </c>
      <c r="J24" s="129">
        <f t="shared" si="14"/>
        <v>2.9081910808452819E-3</v>
      </c>
      <c r="K24" s="129">
        <f t="shared" si="14"/>
        <v>3.2240779382551967E-3</v>
      </c>
      <c r="L24" s="129">
        <f t="shared" si="14"/>
        <v>5.2678894897151369E-3</v>
      </c>
    </row>
    <row r="25" spans="2:12" ht="7.5" customHeight="1" x14ac:dyDescent="0.35">
      <c r="B25" s="17"/>
      <c r="C25" s="17"/>
      <c r="D25" s="26"/>
      <c r="E25" s="26"/>
      <c r="F25" s="26"/>
      <c r="G25" s="26"/>
      <c r="H25" s="26"/>
      <c r="I25" s="31"/>
      <c r="J25" s="31"/>
      <c r="K25" s="31"/>
      <c r="L25" s="31"/>
    </row>
    <row r="26" spans="2:12" x14ac:dyDescent="0.35">
      <c r="B26" s="88" t="s">
        <v>20</v>
      </c>
      <c r="C26" s="121"/>
      <c r="D26" s="93">
        <f>SUM(D27:D32)</f>
        <v>11115148</v>
      </c>
      <c r="E26" s="93">
        <f t="shared" ref="E26:G26" si="16">SUM(E27:E32)</f>
        <v>3710456</v>
      </c>
      <c r="F26" s="93">
        <f t="shared" si="16"/>
        <v>7001911</v>
      </c>
      <c r="G26" s="93">
        <f t="shared" si="16"/>
        <v>402781</v>
      </c>
      <c r="H26" s="116"/>
      <c r="I26" s="127">
        <f>SUM(I27:I32)</f>
        <v>1.0000000000000002</v>
      </c>
      <c r="J26" s="127">
        <f>SUM(J27:J32)</f>
        <v>1</v>
      </c>
      <c r="K26" s="127">
        <f t="shared" ref="K26:L26" si="17">SUM(K27:K32)</f>
        <v>1</v>
      </c>
      <c r="L26" s="127">
        <f t="shared" si="17"/>
        <v>1</v>
      </c>
    </row>
    <row r="27" spans="2:12" x14ac:dyDescent="0.35">
      <c r="B27" s="32" t="s">
        <v>21</v>
      </c>
      <c r="C27" s="32"/>
      <c r="D27" s="26">
        <f>SUM(E27:G27)</f>
        <v>963395</v>
      </c>
      <c r="E27" s="26">
        <v>598645</v>
      </c>
      <c r="F27" s="26">
        <v>310233</v>
      </c>
      <c r="G27" s="26">
        <v>54517</v>
      </c>
      <c r="H27" s="34"/>
      <c r="I27" s="126">
        <f>D27/D$26</f>
        <v>8.6674059580673146E-2</v>
      </c>
      <c r="J27" s="126">
        <f t="shared" ref="J27:L32" si="18">E27/E$26</f>
        <v>0.1613400078049706</v>
      </c>
      <c r="K27" s="126">
        <f t="shared" si="18"/>
        <v>4.4306904215149268E-2</v>
      </c>
      <c r="L27" s="126">
        <f t="shared" si="18"/>
        <v>0.13535146891238664</v>
      </c>
    </row>
    <row r="28" spans="2:12" x14ac:dyDescent="0.35">
      <c r="B28" s="32" t="s">
        <v>22</v>
      </c>
      <c r="C28" s="32"/>
      <c r="D28" s="26">
        <f t="shared" ref="D28:D32" si="19">SUM(E28:G28)</f>
        <v>1448807</v>
      </c>
      <c r="E28" s="26">
        <v>914145</v>
      </c>
      <c r="F28" s="26">
        <v>504060</v>
      </c>
      <c r="G28" s="26">
        <v>30602</v>
      </c>
      <c r="H28" s="34"/>
      <c r="I28" s="126">
        <f t="shared" ref="I28:I32" si="20">D28/D$26</f>
        <v>0.13034527295542983</v>
      </c>
      <c r="J28" s="126">
        <f t="shared" si="18"/>
        <v>0.24636998794757303</v>
      </c>
      <c r="K28" s="126">
        <f t="shared" si="18"/>
        <v>7.1988918453833525E-2</v>
      </c>
      <c r="L28" s="126">
        <f t="shared" si="18"/>
        <v>7.5976771496172851E-2</v>
      </c>
    </row>
    <row r="29" spans="2:12" x14ac:dyDescent="0.35">
      <c r="B29" s="32" t="s">
        <v>23</v>
      </c>
      <c r="C29" s="32"/>
      <c r="D29" s="26">
        <f t="shared" si="19"/>
        <v>2377758</v>
      </c>
      <c r="E29" s="26">
        <v>1023534</v>
      </c>
      <c r="F29" s="26">
        <v>1310150</v>
      </c>
      <c r="G29" s="26">
        <v>44074</v>
      </c>
      <c r="H29" s="34"/>
      <c r="I29" s="126">
        <f t="shared" si="20"/>
        <v>0.21392049840451968</v>
      </c>
      <c r="J29" s="126">
        <f t="shared" si="18"/>
        <v>0.2758512700325782</v>
      </c>
      <c r="K29" s="126">
        <f t="shared" si="18"/>
        <v>0.18711320380964569</v>
      </c>
      <c r="L29" s="126">
        <f t="shared" si="18"/>
        <v>0.10942422805445143</v>
      </c>
    </row>
    <row r="30" spans="2:12" x14ac:dyDescent="0.35">
      <c r="B30" s="32" t="s">
        <v>24</v>
      </c>
      <c r="C30" s="32"/>
      <c r="D30" s="26">
        <f t="shared" si="19"/>
        <v>3495372</v>
      </c>
      <c r="E30" s="26">
        <v>754188</v>
      </c>
      <c r="F30" s="26">
        <v>2660514</v>
      </c>
      <c r="G30" s="26">
        <v>80670</v>
      </c>
      <c r="H30" s="34"/>
      <c r="I30" s="126">
        <f t="shared" si="20"/>
        <v>0.31446922704043168</v>
      </c>
      <c r="J30" s="126">
        <f t="shared" si="18"/>
        <v>0.20326019227825368</v>
      </c>
      <c r="K30" s="126">
        <f t="shared" si="18"/>
        <v>0.37996969684419013</v>
      </c>
      <c r="L30" s="126">
        <f t="shared" si="18"/>
        <v>0.20028253567074911</v>
      </c>
    </row>
    <row r="31" spans="2:12" x14ac:dyDescent="0.35">
      <c r="B31" s="32" t="s">
        <v>384</v>
      </c>
      <c r="C31" s="32"/>
      <c r="D31" s="26">
        <f t="shared" si="19"/>
        <v>1811222</v>
      </c>
      <c r="E31" s="26">
        <v>344393</v>
      </c>
      <c r="F31" s="26">
        <v>1382437</v>
      </c>
      <c r="G31" s="26">
        <v>84392</v>
      </c>
      <c r="H31" s="34"/>
      <c r="I31" s="126">
        <f t="shared" si="20"/>
        <v>0.16295077672380071</v>
      </c>
      <c r="J31" s="126">
        <f t="shared" si="18"/>
        <v>9.2816893664821792E-2</v>
      </c>
      <c r="K31" s="126">
        <f t="shared" si="18"/>
        <v>0.1974370996717896</v>
      </c>
      <c r="L31" s="126">
        <f t="shared" si="18"/>
        <v>0.20952328933092673</v>
      </c>
    </row>
    <row r="32" spans="2:12" x14ac:dyDescent="0.35">
      <c r="B32" s="32" t="s">
        <v>385</v>
      </c>
      <c r="C32" s="32"/>
      <c r="D32" s="26">
        <f t="shared" si="19"/>
        <v>1018594</v>
      </c>
      <c r="E32" s="26">
        <v>75551</v>
      </c>
      <c r="F32" s="26">
        <v>834517</v>
      </c>
      <c r="G32" s="26">
        <v>108526</v>
      </c>
      <c r="H32" s="34"/>
      <c r="I32" s="126">
        <f t="shared" si="20"/>
        <v>9.1640165295144974E-2</v>
      </c>
      <c r="J32" s="126">
        <f t="shared" si="18"/>
        <v>2.0361648271802712E-2</v>
      </c>
      <c r="K32" s="126">
        <f t="shared" si="18"/>
        <v>0.11918417700539181</v>
      </c>
      <c r="L32" s="126">
        <f t="shared" si="18"/>
        <v>0.26944170653531324</v>
      </c>
    </row>
    <row r="33" spans="2:12" ht="7.5" customHeight="1" x14ac:dyDescent="0.35">
      <c r="B33" s="32"/>
      <c r="C33" s="32"/>
      <c r="D33" s="34"/>
      <c r="E33" s="20"/>
      <c r="F33" s="20"/>
      <c r="G33" s="34"/>
      <c r="H33" s="34"/>
      <c r="I33" s="22"/>
      <c r="J33" s="22"/>
      <c r="K33" s="22"/>
      <c r="L33" s="22"/>
    </row>
    <row r="34" spans="2:12" x14ac:dyDescent="0.35">
      <c r="B34" s="88" t="s">
        <v>25</v>
      </c>
      <c r="C34" s="121"/>
      <c r="D34" s="93">
        <f>SUM(D35:D40)</f>
        <v>3710456</v>
      </c>
      <c r="E34" s="93">
        <f t="shared" ref="E34:G34" si="21">SUM(E35:E40)</f>
        <v>3710456</v>
      </c>
      <c r="F34" s="122">
        <f t="shared" si="21"/>
        <v>0</v>
      </c>
      <c r="G34" s="122">
        <f t="shared" si="21"/>
        <v>0</v>
      </c>
      <c r="H34" s="116"/>
      <c r="I34" s="127">
        <f>SUM(I35:I40)</f>
        <v>1</v>
      </c>
      <c r="J34" s="127">
        <f t="shared" ref="J34:L34" si="22">SUM(J35:J40)</f>
        <v>1</v>
      </c>
      <c r="K34" s="127">
        <f t="shared" si="22"/>
        <v>0</v>
      </c>
      <c r="L34" s="127">
        <f t="shared" si="22"/>
        <v>0</v>
      </c>
    </row>
    <row r="35" spans="2:12" x14ac:dyDescent="0.35">
      <c r="B35" s="32" t="s">
        <v>21</v>
      </c>
      <c r="C35" s="32"/>
      <c r="D35" s="26">
        <f>SUM(E35)</f>
        <v>111981</v>
      </c>
      <c r="E35" s="26">
        <v>111981</v>
      </c>
      <c r="F35" s="123">
        <v>0</v>
      </c>
      <c r="G35" s="123">
        <v>0</v>
      </c>
      <c r="H35" s="26"/>
      <c r="I35" s="126">
        <f>D35/D$34</f>
        <v>3.0179848514576106E-2</v>
      </c>
      <c r="J35" s="126">
        <f t="shared" ref="J35:J40" si="23">E35/E$34</f>
        <v>3.0179848514576106E-2</v>
      </c>
      <c r="K35" s="123">
        <v>0</v>
      </c>
      <c r="L35" s="123">
        <v>0</v>
      </c>
    </row>
    <row r="36" spans="2:12" x14ac:dyDescent="0.35">
      <c r="B36" s="32" t="s">
        <v>22</v>
      </c>
      <c r="C36" s="32"/>
      <c r="D36" s="26">
        <f t="shared" ref="D36:D40" si="24">SUM(E36)</f>
        <v>226924</v>
      </c>
      <c r="E36" s="26">
        <v>226924</v>
      </c>
      <c r="F36" s="123">
        <v>0</v>
      </c>
      <c r="G36" s="123">
        <v>0</v>
      </c>
      <c r="H36" s="26"/>
      <c r="I36" s="126">
        <f t="shared" ref="I36:I40" si="25">D36/$D$34</f>
        <v>6.1157981660475154E-2</v>
      </c>
      <c r="J36" s="126">
        <f t="shared" si="23"/>
        <v>6.1157981660475154E-2</v>
      </c>
      <c r="K36" s="123">
        <v>0</v>
      </c>
      <c r="L36" s="123">
        <v>0</v>
      </c>
    </row>
    <row r="37" spans="2:12" x14ac:dyDescent="0.35">
      <c r="B37" s="32" t="s">
        <v>23</v>
      </c>
      <c r="C37" s="32"/>
      <c r="D37" s="26">
        <f t="shared" si="24"/>
        <v>501954</v>
      </c>
      <c r="E37" s="26">
        <v>501954</v>
      </c>
      <c r="F37" s="123">
        <v>0</v>
      </c>
      <c r="G37" s="123">
        <v>0</v>
      </c>
      <c r="H37" s="26"/>
      <c r="I37" s="126">
        <f t="shared" si="25"/>
        <v>0.13528094660063344</v>
      </c>
      <c r="J37" s="126">
        <f t="shared" si="23"/>
        <v>0.13528094660063344</v>
      </c>
      <c r="K37" s="123">
        <v>0</v>
      </c>
      <c r="L37" s="123">
        <v>0</v>
      </c>
    </row>
    <row r="38" spans="2:12" x14ac:dyDescent="0.35">
      <c r="B38" s="32" t="s">
        <v>24</v>
      </c>
      <c r="C38" s="32"/>
      <c r="D38" s="26">
        <f t="shared" si="24"/>
        <v>1061627</v>
      </c>
      <c r="E38" s="26">
        <v>1061627</v>
      </c>
      <c r="F38" s="123">
        <v>0</v>
      </c>
      <c r="G38" s="123">
        <v>0</v>
      </c>
      <c r="H38" s="26"/>
      <c r="I38" s="126">
        <f t="shared" si="25"/>
        <v>0.28611766316592896</v>
      </c>
      <c r="J38" s="126">
        <f t="shared" si="23"/>
        <v>0.28611766316592896</v>
      </c>
      <c r="K38" s="123">
        <v>0</v>
      </c>
      <c r="L38" s="123">
        <v>0</v>
      </c>
    </row>
    <row r="39" spans="2:12" x14ac:dyDescent="0.35">
      <c r="B39" s="32" t="s">
        <v>384</v>
      </c>
      <c r="C39" s="32"/>
      <c r="D39" s="26">
        <f t="shared" si="24"/>
        <v>1060091</v>
      </c>
      <c r="E39" s="26">
        <v>1060091</v>
      </c>
      <c r="F39" s="123">
        <v>0</v>
      </c>
      <c r="G39" s="123">
        <v>0</v>
      </c>
      <c r="H39" s="26"/>
      <c r="I39" s="126">
        <f t="shared" si="25"/>
        <v>0.28570369787433136</v>
      </c>
      <c r="J39" s="126">
        <f t="shared" si="23"/>
        <v>0.28570369787433136</v>
      </c>
      <c r="K39" s="123">
        <v>0</v>
      </c>
      <c r="L39" s="123">
        <v>0</v>
      </c>
    </row>
    <row r="40" spans="2:12" x14ac:dyDescent="0.35">
      <c r="B40" s="82" t="s">
        <v>385</v>
      </c>
      <c r="C40" s="82"/>
      <c r="D40" s="51">
        <f t="shared" si="24"/>
        <v>747879</v>
      </c>
      <c r="E40" s="51">
        <v>747879</v>
      </c>
      <c r="F40" s="124">
        <v>0</v>
      </c>
      <c r="G40" s="124">
        <v>0</v>
      </c>
      <c r="H40" s="51"/>
      <c r="I40" s="128">
        <f t="shared" si="25"/>
        <v>0.201559862184055</v>
      </c>
      <c r="J40" s="128">
        <f t="shared" si="23"/>
        <v>0.201559862184055</v>
      </c>
      <c r="K40" s="124">
        <v>0</v>
      </c>
      <c r="L40" s="124">
        <v>0</v>
      </c>
    </row>
    <row r="41" spans="2:12" ht="7.5" customHeight="1" x14ac:dyDescent="0.35">
      <c r="C41" s="25"/>
      <c r="D41" s="25"/>
      <c r="E41" s="25"/>
      <c r="F41" s="25"/>
      <c r="G41" s="25"/>
      <c r="H41" s="25"/>
      <c r="I41" s="25"/>
      <c r="J41" s="25"/>
      <c r="K41" s="25"/>
      <c r="L41" s="25"/>
    </row>
    <row r="42" spans="2:12" ht="25.5" x14ac:dyDescent="0.35">
      <c r="B42" s="25" t="s">
        <v>406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</row>
    <row r="43" spans="2:12" x14ac:dyDescent="0.35">
      <c r="B43" s="35" t="s">
        <v>26</v>
      </c>
      <c r="C43" s="25"/>
      <c r="D43" s="25"/>
      <c r="E43" s="25"/>
      <c r="F43" s="25"/>
      <c r="G43" s="25"/>
      <c r="H43" s="25"/>
      <c r="I43" s="25"/>
      <c r="J43" s="25"/>
      <c r="K43" s="25"/>
      <c r="L43" s="25"/>
    </row>
    <row r="44" spans="2:12" ht="191.25" x14ac:dyDescent="0.35">
      <c r="B44" s="36" t="s">
        <v>27</v>
      </c>
      <c r="C44" s="25"/>
      <c r="D44" s="25"/>
      <c r="E44" s="25"/>
      <c r="F44" s="25"/>
      <c r="G44" s="25"/>
      <c r="H44" s="25"/>
      <c r="I44" s="25"/>
      <c r="J44" s="25"/>
      <c r="K44" s="25"/>
      <c r="L44" s="25"/>
    </row>
    <row r="45" spans="2:12" ht="76.5" x14ac:dyDescent="0.35">
      <c r="B45" s="25" t="s">
        <v>391</v>
      </c>
    </row>
    <row r="46" spans="2:12" x14ac:dyDescent="0.35"/>
  </sheetData>
  <mergeCells count="8">
    <mergeCell ref="D3:L3"/>
    <mergeCell ref="M4:M5"/>
    <mergeCell ref="B4:B5"/>
    <mergeCell ref="D4:D5"/>
    <mergeCell ref="E4:E5"/>
    <mergeCell ref="F4:F5"/>
    <mergeCell ref="G4:G5"/>
    <mergeCell ref="I4:L4"/>
  </mergeCells>
  <hyperlinks>
    <hyperlink ref="M4:M5" location="Índice!C5" display="Regresar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49"/>
  <sheetViews>
    <sheetView showGridLines="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7" sqref="B7"/>
    </sheetView>
  </sheetViews>
  <sheetFormatPr baseColWidth="10" defaultColWidth="0" defaultRowHeight="18.75" zeroHeight="1" x14ac:dyDescent="0.35"/>
  <cols>
    <col min="1" max="1" width="1.125" style="1" customWidth="1"/>
    <col min="2" max="2" width="31.625" style="1" customWidth="1"/>
    <col min="3" max="3" width="1.125" style="1" customWidth="1"/>
    <col min="4" max="4" width="11" style="1" customWidth="1"/>
    <col min="5" max="5" width="13.125" style="1" bestFit="1" customWidth="1"/>
    <col min="6" max="6" width="15.875" style="1" bestFit="1" customWidth="1"/>
    <col min="7" max="7" width="19.125" style="1" customWidth="1"/>
    <col min="8" max="8" width="1.125" style="1" customWidth="1"/>
    <col min="9" max="9" width="11" style="1" customWidth="1"/>
    <col min="10" max="10" width="13.125" style="1" bestFit="1" customWidth="1"/>
    <col min="11" max="11" width="15.875" style="1" bestFit="1" customWidth="1"/>
    <col min="12" max="12" width="18.375" style="1" customWidth="1"/>
    <col min="13" max="13" width="11" style="1" customWidth="1"/>
    <col min="14" max="16384" width="11" style="1" hidden="1"/>
  </cols>
  <sheetData>
    <row r="1" spans="2:13" ht="7.5" customHeight="1" x14ac:dyDescent="0.35"/>
    <row r="2" spans="2:13" ht="60" customHeight="1" x14ac:dyDescent="0.35"/>
    <row r="3" spans="2:13" ht="41.25" customHeight="1" x14ac:dyDescent="0.35">
      <c r="C3" s="154" t="s">
        <v>386</v>
      </c>
      <c r="D3" s="154"/>
      <c r="E3" s="154"/>
      <c r="F3" s="154"/>
      <c r="G3" s="154"/>
      <c r="H3" s="154"/>
      <c r="I3" s="154"/>
      <c r="J3" s="154"/>
      <c r="K3" s="154"/>
      <c r="L3" s="154"/>
    </row>
    <row r="4" spans="2:13" x14ac:dyDescent="0.35">
      <c r="B4" s="172" t="s">
        <v>0</v>
      </c>
      <c r="C4" s="86"/>
      <c r="D4" s="173" t="s">
        <v>1</v>
      </c>
      <c r="E4" s="173" t="s">
        <v>2</v>
      </c>
      <c r="F4" s="173" t="s">
        <v>3</v>
      </c>
      <c r="G4" s="172" t="s">
        <v>404</v>
      </c>
      <c r="H4" s="86"/>
      <c r="I4" s="175" t="s">
        <v>4</v>
      </c>
      <c r="J4" s="175"/>
      <c r="K4" s="175"/>
      <c r="L4" s="175"/>
      <c r="M4" s="161" t="s">
        <v>83</v>
      </c>
    </row>
    <row r="5" spans="2:13" ht="37.5" customHeight="1" x14ac:dyDescent="0.35">
      <c r="B5" s="170"/>
      <c r="C5" s="87"/>
      <c r="D5" s="174"/>
      <c r="E5" s="174"/>
      <c r="F5" s="174"/>
      <c r="G5" s="170"/>
      <c r="H5" s="87"/>
      <c r="I5" s="87" t="s">
        <v>1</v>
      </c>
      <c r="J5" s="87" t="s">
        <v>2</v>
      </c>
      <c r="K5" s="87" t="s">
        <v>3</v>
      </c>
      <c r="L5" s="87" t="s">
        <v>404</v>
      </c>
      <c r="M5" s="161"/>
    </row>
    <row r="6" spans="2:13" x14ac:dyDescent="0.35">
      <c r="B6" s="88" t="s">
        <v>409</v>
      </c>
      <c r="C6" s="89"/>
      <c r="D6" s="89">
        <f>D7+D8+D11</f>
        <v>11115148</v>
      </c>
      <c r="E6" s="89">
        <f t="shared" ref="E6:G6" si="0">E7+E8+E11</f>
        <v>3710456</v>
      </c>
      <c r="F6" s="89">
        <f t="shared" si="0"/>
        <v>7001911</v>
      </c>
      <c r="G6" s="89">
        <f t="shared" si="0"/>
        <v>402781</v>
      </c>
      <c r="H6" s="89">
        <v>0</v>
      </c>
      <c r="I6" s="127">
        <f>I7+I8+I11+I12</f>
        <v>1</v>
      </c>
      <c r="J6" s="127">
        <f t="shared" ref="J6:L6" si="1">J7+J8+J11+J12</f>
        <v>1</v>
      </c>
      <c r="K6" s="127">
        <f t="shared" si="1"/>
        <v>1</v>
      </c>
      <c r="L6" s="127">
        <f t="shared" si="1"/>
        <v>1</v>
      </c>
    </row>
    <row r="7" spans="2:13" x14ac:dyDescent="0.35">
      <c r="B7" s="7" t="s">
        <v>28</v>
      </c>
      <c r="C7" s="37"/>
      <c r="D7" s="26">
        <f>SUM(E7:G7)</f>
        <v>415271</v>
      </c>
      <c r="E7" s="20">
        <v>54255</v>
      </c>
      <c r="F7" s="33">
        <v>238039</v>
      </c>
      <c r="G7" s="33">
        <v>122977</v>
      </c>
      <c r="H7" s="37"/>
      <c r="I7" s="126">
        <f>(D7/D$6)</f>
        <v>3.736081606830606E-2</v>
      </c>
      <c r="J7" s="126">
        <f t="shared" ref="J7:L8" si="2">(E7/E$6)</f>
        <v>1.4622191989340394E-2</v>
      </c>
      <c r="K7" s="126">
        <f t="shared" si="2"/>
        <v>3.3996290441280962E-2</v>
      </c>
      <c r="L7" s="126">
        <f t="shared" si="2"/>
        <v>0.30531976433843699</v>
      </c>
    </row>
    <row r="8" spans="2:13" x14ac:dyDescent="0.35">
      <c r="B8" s="7" t="s">
        <v>29</v>
      </c>
      <c r="C8" s="37"/>
      <c r="D8" s="26">
        <f>SUM(D9:D10)</f>
        <v>7219814</v>
      </c>
      <c r="E8" s="26">
        <f t="shared" ref="E8:G8" si="3">SUM(E9:E10)</f>
        <v>2365694</v>
      </c>
      <c r="F8" s="26">
        <f t="shared" si="3"/>
        <v>4665519</v>
      </c>
      <c r="G8" s="26">
        <f t="shared" si="3"/>
        <v>188601</v>
      </c>
      <c r="H8" s="37"/>
      <c r="I8" s="126">
        <f>(D8/D$6)</f>
        <v>0.6495472664871399</v>
      </c>
      <c r="J8" s="126">
        <f t="shared" si="2"/>
        <v>0.63757500425823677</v>
      </c>
      <c r="K8" s="126">
        <f t="shared" si="2"/>
        <v>0.66632080870493782</v>
      </c>
      <c r="L8" s="126">
        <f t="shared" si="2"/>
        <v>0.46824701264458851</v>
      </c>
    </row>
    <row r="9" spans="2:13" x14ac:dyDescent="0.35">
      <c r="B9" s="21" t="s">
        <v>30</v>
      </c>
      <c r="C9" s="37"/>
      <c r="D9" s="26">
        <f t="shared" ref="D9:D11" si="4">SUM(E9:G9)</f>
        <v>6816828</v>
      </c>
      <c r="E9" s="38">
        <v>2230521</v>
      </c>
      <c r="F9" s="39">
        <v>4411592</v>
      </c>
      <c r="G9" s="39">
        <v>174715</v>
      </c>
      <c r="H9" s="37"/>
      <c r="I9" s="130">
        <f>D9/D$8</f>
        <v>0.94418332660647486</v>
      </c>
      <c r="J9" s="130">
        <f t="shared" ref="J9:L10" si="5">E9/E$8</f>
        <v>0.94286116463075953</v>
      </c>
      <c r="K9" s="130">
        <f t="shared" si="5"/>
        <v>0.94557368644303019</v>
      </c>
      <c r="L9" s="130">
        <f t="shared" si="5"/>
        <v>0.92637366715977121</v>
      </c>
    </row>
    <row r="10" spans="2:13" x14ac:dyDescent="0.35">
      <c r="B10" s="21" t="s">
        <v>31</v>
      </c>
      <c r="C10" s="37"/>
      <c r="D10" s="26">
        <f t="shared" si="4"/>
        <v>402986</v>
      </c>
      <c r="E10" s="20">
        <v>135173</v>
      </c>
      <c r="F10" s="33">
        <v>253927</v>
      </c>
      <c r="G10" s="33">
        <v>13886</v>
      </c>
      <c r="H10" s="37"/>
      <c r="I10" s="130">
        <f>D10/D$8</f>
        <v>5.5816673393525099E-2</v>
      </c>
      <c r="J10" s="130">
        <f t="shared" si="5"/>
        <v>5.7138835369240484E-2</v>
      </c>
      <c r="K10" s="130">
        <f t="shared" si="5"/>
        <v>5.4426313556969759E-2</v>
      </c>
      <c r="L10" s="130">
        <f t="shared" si="5"/>
        <v>7.3626332840228847E-2</v>
      </c>
    </row>
    <row r="11" spans="2:13" x14ac:dyDescent="0.35">
      <c r="B11" s="7" t="s">
        <v>32</v>
      </c>
      <c r="C11" s="37"/>
      <c r="D11" s="26">
        <f t="shared" si="4"/>
        <v>3480063</v>
      </c>
      <c r="E11" s="20">
        <v>1290507</v>
      </c>
      <c r="F11" s="33">
        <v>2098353</v>
      </c>
      <c r="G11" s="33">
        <v>91203</v>
      </c>
      <c r="H11" s="37"/>
      <c r="I11" s="126">
        <f>(D11/D6)</f>
        <v>0.31309191744455406</v>
      </c>
      <c r="J11" s="126">
        <f t="shared" ref="J11:L11" si="6">(E11/E6)</f>
        <v>0.3478028037524229</v>
      </c>
      <c r="K11" s="126">
        <f t="shared" si="6"/>
        <v>0.29968290085378119</v>
      </c>
      <c r="L11" s="126">
        <f t="shared" si="6"/>
        <v>0.22643322301697449</v>
      </c>
    </row>
    <row r="12" spans="2:13" ht="17.25" customHeight="1" x14ac:dyDescent="0.35">
      <c r="B12" s="40" t="s">
        <v>33</v>
      </c>
      <c r="C12" s="37"/>
      <c r="D12" s="61">
        <v>0</v>
      </c>
      <c r="E12" s="61">
        <v>0</v>
      </c>
      <c r="F12" s="61">
        <v>0</v>
      </c>
      <c r="G12" s="61">
        <v>0</v>
      </c>
      <c r="H12" s="60"/>
      <c r="I12" s="132">
        <v>0</v>
      </c>
      <c r="J12" s="132">
        <v>0</v>
      </c>
      <c r="K12" s="132">
        <v>0</v>
      </c>
      <c r="L12" s="132">
        <v>0</v>
      </c>
    </row>
    <row r="13" spans="2:13" ht="6" customHeight="1" x14ac:dyDescent="0.35">
      <c r="B13" s="40"/>
      <c r="C13" s="37"/>
      <c r="D13" s="41"/>
      <c r="E13" s="28"/>
      <c r="F13" s="28"/>
      <c r="G13" s="28"/>
      <c r="H13" s="28"/>
      <c r="I13" s="22"/>
      <c r="J13" s="22"/>
      <c r="K13" s="22"/>
      <c r="L13" s="22"/>
    </row>
    <row r="14" spans="2:13" x14ac:dyDescent="0.35">
      <c r="B14" s="88" t="s">
        <v>34</v>
      </c>
      <c r="C14" s="90"/>
      <c r="D14" s="89">
        <f>SUM(D15:D16)</f>
        <v>6816828</v>
      </c>
      <c r="E14" s="89">
        <f>SUM(E15:E16)</f>
        <v>2230521</v>
      </c>
      <c r="F14" s="89">
        <f t="shared" ref="F14:G14" si="7">SUM(F15:F16)</f>
        <v>4411592</v>
      </c>
      <c r="G14" s="89">
        <f t="shared" si="7"/>
        <v>174715</v>
      </c>
      <c r="H14" s="90"/>
      <c r="I14" s="127">
        <f>SUM(I15:I16)</f>
        <v>1</v>
      </c>
      <c r="J14" s="127">
        <f t="shared" ref="J14:L14" si="8">SUM(J15:J16)</f>
        <v>1</v>
      </c>
      <c r="K14" s="127">
        <f t="shared" si="8"/>
        <v>1</v>
      </c>
      <c r="L14" s="127">
        <f t="shared" si="8"/>
        <v>1</v>
      </c>
    </row>
    <row r="15" spans="2:13" x14ac:dyDescent="0.35">
      <c r="B15" s="15" t="s">
        <v>35</v>
      </c>
      <c r="C15" s="37"/>
      <c r="D15" s="26">
        <f>SUM(E15:G15)</f>
        <v>5901523</v>
      </c>
      <c r="E15" s="20">
        <v>1963401</v>
      </c>
      <c r="F15" s="33">
        <v>3780591</v>
      </c>
      <c r="G15" s="33">
        <v>157531</v>
      </c>
      <c r="H15" s="26"/>
      <c r="I15" s="126">
        <f>(D15/D$14)</f>
        <v>0.86572860573862209</v>
      </c>
      <c r="J15" s="126">
        <f t="shared" ref="J15:L16" si="9">(E15/E$14)</f>
        <v>0.88024322568583757</v>
      </c>
      <c r="K15" s="126">
        <f t="shared" si="9"/>
        <v>0.85696750742135719</v>
      </c>
      <c r="L15" s="126">
        <f t="shared" si="9"/>
        <v>0.90164553701742833</v>
      </c>
    </row>
    <row r="16" spans="2:13" x14ac:dyDescent="0.35">
      <c r="B16" s="17" t="s">
        <v>85</v>
      </c>
      <c r="C16" s="26"/>
      <c r="D16" s="26">
        <f>SUM(E16:G16)</f>
        <v>915305</v>
      </c>
      <c r="E16" s="20">
        <v>267120</v>
      </c>
      <c r="F16" s="33">
        <v>631001</v>
      </c>
      <c r="G16" s="33">
        <v>17184</v>
      </c>
      <c r="H16" s="26"/>
      <c r="I16" s="126">
        <f>(D16/D$14)</f>
        <v>0.13427139426137788</v>
      </c>
      <c r="J16" s="126">
        <f t="shared" si="9"/>
        <v>0.11975677431416247</v>
      </c>
      <c r="K16" s="126">
        <f t="shared" si="9"/>
        <v>0.14303249257864281</v>
      </c>
      <c r="L16" s="126">
        <f t="shared" si="9"/>
        <v>9.8354462982571611E-2</v>
      </c>
    </row>
    <row r="17" spans="2:12" ht="7.5" customHeight="1" x14ac:dyDescent="0.35">
      <c r="B17" s="18"/>
      <c r="C17" s="42"/>
      <c r="D17" s="42"/>
      <c r="E17" s="42"/>
      <c r="F17" s="42"/>
      <c r="G17" s="42"/>
      <c r="H17" s="42"/>
      <c r="I17" s="42"/>
      <c r="J17" s="43"/>
      <c r="K17" s="42"/>
      <c r="L17" s="42"/>
    </row>
    <row r="18" spans="2:12" x14ac:dyDescent="0.35">
      <c r="B18" s="88" t="s">
        <v>87</v>
      </c>
      <c r="C18" s="92"/>
      <c r="D18" s="93">
        <f>SUM(D19:D23)</f>
        <v>6816828</v>
      </c>
      <c r="E18" s="93">
        <f t="shared" ref="E18:F18" si="10">SUM(E19:E23)</f>
        <v>2230521</v>
      </c>
      <c r="F18" s="93">
        <f t="shared" si="10"/>
        <v>4411592</v>
      </c>
      <c r="G18" s="93">
        <f>SUM(G19:G23)</f>
        <v>174715</v>
      </c>
      <c r="H18" s="92"/>
      <c r="I18" s="127">
        <f>SUM(I19:I23)</f>
        <v>1</v>
      </c>
      <c r="J18" s="127">
        <f t="shared" ref="J18:L18" si="11">SUM(J19:J23)</f>
        <v>1</v>
      </c>
      <c r="K18" s="127">
        <f t="shared" si="11"/>
        <v>1</v>
      </c>
      <c r="L18" s="127">
        <f t="shared" si="11"/>
        <v>1</v>
      </c>
    </row>
    <row r="19" spans="2:12" x14ac:dyDescent="0.35">
      <c r="B19" s="17" t="s">
        <v>36</v>
      </c>
      <c r="C19" s="26"/>
      <c r="D19" s="26">
        <f>SUM(E19:G19)</f>
        <v>1215122</v>
      </c>
      <c r="E19" s="49">
        <v>327247</v>
      </c>
      <c r="F19" s="33">
        <v>856679</v>
      </c>
      <c r="G19" s="33">
        <v>31196</v>
      </c>
      <c r="H19" s="26"/>
      <c r="I19" s="126">
        <f>(D19/D$18)</f>
        <v>0.17825328730606083</v>
      </c>
      <c r="J19" s="126">
        <f t="shared" ref="J19:L23" si="12">(E19/E$18)</f>
        <v>0.14671325667859661</v>
      </c>
      <c r="K19" s="126">
        <f t="shared" si="12"/>
        <v>0.19418817515309666</v>
      </c>
      <c r="L19" s="126">
        <f t="shared" si="12"/>
        <v>0.17855364450676817</v>
      </c>
    </row>
    <row r="20" spans="2:12" x14ac:dyDescent="0.35">
      <c r="B20" s="17" t="s">
        <v>37</v>
      </c>
      <c r="C20" s="26"/>
      <c r="D20" s="26">
        <f t="shared" ref="D20:D23" si="13">SUM(E20:G20)</f>
        <v>874782</v>
      </c>
      <c r="E20" s="49">
        <v>223059</v>
      </c>
      <c r="F20" s="33">
        <v>626663</v>
      </c>
      <c r="G20" s="33">
        <v>25060</v>
      </c>
      <c r="H20" s="26"/>
      <c r="I20" s="126">
        <f t="shared" ref="I20:I23" si="14">(D20/D$18)</f>
        <v>0.12832684057746507</v>
      </c>
      <c r="J20" s="126">
        <f t="shared" si="12"/>
        <v>0.10000309344767433</v>
      </c>
      <c r="K20" s="126">
        <f t="shared" si="12"/>
        <v>0.14204917408500151</v>
      </c>
      <c r="L20" s="126">
        <f t="shared" si="12"/>
        <v>0.1434335918495836</v>
      </c>
    </row>
    <row r="21" spans="2:12" x14ac:dyDescent="0.35">
      <c r="B21" s="17" t="s">
        <v>38</v>
      </c>
      <c r="C21" s="26"/>
      <c r="D21" s="26">
        <f>SUM(E21:G21)</f>
        <v>1258667</v>
      </c>
      <c r="E21" s="49">
        <v>317748</v>
      </c>
      <c r="F21" s="33">
        <v>913630</v>
      </c>
      <c r="G21" s="33">
        <v>27289</v>
      </c>
      <c r="H21" s="26"/>
      <c r="I21" s="126">
        <f t="shared" si="14"/>
        <v>0.1846411556812054</v>
      </c>
      <c r="J21" s="126">
        <f t="shared" si="12"/>
        <v>0.14245461038026541</v>
      </c>
      <c r="K21" s="126">
        <f t="shared" si="12"/>
        <v>0.20709757384635752</v>
      </c>
      <c r="L21" s="126">
        <f t="shared" si="12"/>
        <v>0.15619151189079358</v>
      </c>
    </row>
    <row r="22" spans="2:12" x14ac:dyDescent="0.35">
      <c r="B22" s="17" t="s">
        <v>39</v>
      </c>
      <c r="C22" s="26"/>
      <c r="D22" s="26">
        <f t="shared" si="13"/>
        <v>1149650</v>
      </c>
      <c r="E22" s="49">
        <v>350154</v>
      </c>
      <c r="F22" s="33">
        <v>773416</v>
      </c>
      <c r="G22" s="33">
        <v>26080</v>
      </c>
      <c r="H22" s="26"/>
      <c r="I22" s="126">
        <f t="shared" si="14"/>
        <v>0.16864882024308081</v>
      </c>
      <c r="J22" s="126">
        <f t="shared" si="12"/>
        <v>0.1569830546316309</v>
      </c>
      <c r="K22" s="126">
        <f t="shared" si="12"/>
        <v>0.17531448964455462</v>
      </c>
      <c r="L22" s="126">
        <f t="shared" si="12"/>
        <v>0.14927167100706865</v>
      </c>
    </row>
    <row r="23" spans="2:12" x14ac:dyDescent="0.35">
      <c r="B23" s="17" t="s">
        <v>40</v>
      </c>
      <c r="C23" s="26"/>
      <c r="D23" s="26">
        <f t="shared" si="13"/>
        <v>2318607</v>
      </c>
      <c r="E23" s="49">
        <v>1012313</v>
      </c>
      <c r="F23" s="33">
        <v>1241204</v>
      </c>
      <c r="G23" s="33">
        <v>65090</v>
      </c>
      <c r="H23" s="26"/>
      <c r="I23" s="126">
        <f t="shared" si="14"/>
        <v>0.34012989619218792</v>
      </c>
      <c r="J23" s="126">
        <f t="shared" si="12"/>
        <v>0.45384598486183275</v>
      </c>
      <c r="K23" s="126">
        <f t="shared" si="12"/>
        <v>0.28135058727098972</v>
      </c>
      <c r="L23" s="126">
        <f t="shared" si="12"/>
        <v>0.37254958074578598</v>
      </c>
    </row>
    <row r="24" spans="2:12" ht="7.5" customHeight="1" x14ac:dyDescent="0.35">
      <c r="B24" s="54"/>
      <c r="C24" s="28"/>
      <c r="D24" s="44"/>
      <c r="E24" s="44"/>
      <c r="F24" s="44"/>
      <c r="G24" s="44"/>
      <c r="H24" s="44"/>
      <c r="I24" s="22"/>
      <c r="J24" s="45"/>
      <c r="K24" s="44"/>
      <c r="L24" s="44"/>
    </row>
    <row r="25" spans="2:12" ht="31.5" x14ac:dyDescent="0.35">
      <c r="B25" s="94" t="s">
        <v>88</v>
      </c>
      <c r="C25" s="92"/>
      <c r="D25" s="89">
        <v>39475</v>
      </c>
      <c r="E25" s="89">
        <v>47511</v>
      </c>
      <c r="F25" s="89">
        <v>35011.599999999999</v>
      </c>
      <c r="G25" s="89">
        <v>45673.599999999999</v>
      </c>
      <c r="H25" s="92"/>
      <c r="I25" s="95">
        <v>0</v>
      </c>
      <c r="J25" s="95">
        <v>0</v>
      </c>
      <c r="K25" s="95">
        <v>0</v>
      </c>
      <c r="L25" s="95">
        <v>0</v>
      </c>
    </row>
    <row r="26" spans="2:12" ht="7.5" customHeight="1" x14ac:dyDescent="0.35">
      <c r="B26" s="54"/>
      <c r="C26" s="28"/>
      <c r="D26" s="44"/>
      <c r="E26" s="44"/>
      <c r="F26" s="44"/>
      <c r="G26" s="44"/>
      <c r="H26" s="44"/>
      <c r="I26" s="44"/>
      <c r="J26" s="45"/>
      <c r="K26" s="44"/>
      <c r="L26" s="44"/>
    </row>
    <row r="27" spans="2:12" x14ac:dyDescent="0.35">
      <c r="B27" s="88" t="s">
        <v>89</v>
      </c>
      <c r="C27" s="96"/>
      <c r="D27" s="93">
        <f>SUM(D28:D30)</f>
        <v>6805575</v>
      </c>
      <c r="E27" s="93">
        <f t="shared" ref="E27:G27" si="15">SUM(E28:E30)</f>
        <v>2224134</v>
      </c>
      <c r="F27" s="93">
        <f t="shared" si="15"/>
        <v>4408023</v>
      </c>
      <c r="G27" s="93">
        <f t="shared" si="15"/>
        <v>173418</v>
      </c>
      <c r="H27" s="96"/>
      <c r="I27" s="91">
        <f>SUM(I28:I30)</f>
        <v>100</v>
      </c>
      <c r="J27" s="91">
        <f t="shared" ref="J27:L27" si="16">SUM(J28:J30)</f>
        <v>100</v>
      </c>
      <c r="K27" s="91">
        <f t="shared" si="16"/>
        <v>100</v>
      </c>
      <c r="L27" s="91">
        <f t="shared" si="16"/>
        <v>100</v>
      </c>
    </row>
    <row r="28" spans="2:12" x14ac:dyDescent="0.35">
      <c r="B28" s="57" t="s">
        <v>41</v>
      </c>
      <c r="C28" s="34"/>
      <c r="D28" s="34">
        <f>SUM(E28:G28)</f>
        <v>380474</v>
      </c>
      <c r="E28" s="34">
        <v>66800</v>
      </c>
      <c r="F28" s="34">
        <v>310122</v>
      </c>
      <c r="G28" s="34">
        <v>3552</v>
      </c>
      <c r="H28" s="34"/>
      <c r="I28" s="22">
        <f>D28*100/D$27</f>
        <v>5.5906223941400981</v>
      </c>
      <c r="J28" s="22">
        <f>E28*100/E$27</f>
        <v>3.0034161610766259</v>
      </c>
      <c r="K28" s="22">
        <f t="shared" ref="K28:L30" si="17">F28*100/F$27</f>
        <v>7.0353988624832491</v>
      </c>
      <c r="L28" s="22">
        <f t="shared" si="17"/>
        <v>2.0482302875134071</v>
      </c>
    </row>
    <row r="29" spans="2:12" x14ac:dyDescent="0.35">
      <c r="B29" s="57" t="s">
        <v>42</v>
      </c>
      <c r="C29" s="34"/>
      <c r="D29" s="34">
        <f t="shared" ref="D29:D30" si="18">SUM(E29:G29)</f>
        <v>2201648</v>
      </c>
      <c r="E29" s="34">
        <v>612832</v>
      </c>
      <c r="F29" s="34">
        <v>1557738</v>
      </c>
      <c r="G29" s="34">
        <v>31078</v>
      </c>
      <c r="H29" s="34"/>
      <c r="I29" s="22">
        <f t="shared" ref="I29:I30" si="19">D29*100/D$27</f>
        <v>32.350653692009857</v>
      </c>
      <c r="J29" s="22">
        <f t="shared" ref="J29:J30" si="20">E29*100/E$27</f>
        <v>27.553735521330999</v>
      </c>
      <c r="K29" s="22">
        <f t="shared" si="17"/>
        <v>35.338699457784138</v>
      </c>
      <c r="L29" s="22">
        <f t="shared" si="17"/>
        <v>17.920861732922766</v>
      </c>
    </row>
    <row r="30" spans="2:12" x14ac:dyDescent="0.35">
      <c r="B30" s="57" t="s">
        <v>43</v>
      </c>
      <c r="C30" s="34"/>
      <c r="D30" s="34">
        <f t="shared" si="18"/>
        <v>4223453</v>
      </c>
      <c r="E30" s="34">
        <v>1544502</v>
      </c>
      <c r="F30" s="34">
        <v>2540163</v>
      </c>
      <c r="G30" s="34">
        <v>138788</v>
      </c>
      <c r="H30" s="34"/>
      <c r="I30" s="22">
        <f t="shared" si="19"/>
        <v>62.058723913850045</v>
      </c>
      <c r="J30" s="22">
        <f t="shared" si="20"/>
        <v>69.442848317592379</v>
      </c>
      <c r="K30" s="22">
        <f t="shared" si="17"/>
        <v>57.625901679732614</v>
      </c>
      <c r="L30" s="22">
        <f t="shared" si="17"/>
        <v>80.030907979563835</v>
      </c>
    </row>
    <row r="31" spans="2:12" ht="7.5" customHeight="1" x14ac:dyDescent="0.35">
      <c r="B31" s="58"/>
      <c r="C31" s="59"/>
      <c r="D31" s="46"/>
      <c r="E31" s="46"/>
      <c r="F31" s="46"/>
      <c r="G31" s="46"/>
      <c r="H31" s="46"/>
      <c r="I31" s="46"/>
      <c r="J31" s="47"/>
      <c r="K31" s="46"/>
      <c r="L31" s="46"/>
    </row>
    <row r="32" spans="2:12" x14ac:dyDescent="0.35">
      <c r="B32" s="88" t="s">
        <v>90</v>
      </c>
      <c r="C32" s="96"/>
      <c r="D32" s="89">
        <f>SUM(D33:D39)</f>
        <v>6816828</v>
      </c>
      <c r="E32" s="89">
        <f>SUM(E33:E39)</f>
        <v>2230521</v>
      </c>
      <c r="F32" s="89">
        <f>SUM(F33:F39)</f>
        <v>4411592</v>
      </c>
      <c r="G32" s="89">
        <f>SUM(G33:G39)</f>
        <v>174715</v>
      </c>
      <c r="H32" s="96"/>
      <c r="I32" s="127">
        <f>SUM(I33:I39)</f>
        <v>1</v>
      </c>
      <c r="J32" s="127">
        <f t="shared" ref="J32:L32" si="21">SUM(J33:J39)</f>
        <v>0.99999999999999989</v>
      </c>
      <c r="K32" s="127">
        <f t="shared" si="21"/>
        <v>1.0000000000000002</v>
      </c>
      <c r="L32" s="127">
        <f t="shared" si="21"/>
        <v>1</v>
      </c>
    </row>
    <row r="33" spans="2:12" x14ac:dyDescent="0.35">
      <c r="B33" s="54" t="s">
        <v>44</v>
      </c>
      <c r="C33" s="26"/>
      <c r="D33" s="26">
        <f>SUM(E33:G33)</f>
        <v>874320</v>
      </c>
      <c r="E33" s="49">
        <v>436769</v>
      </c>
      <c r="F33" s="33">
        <v>399812</v>
      </c>
      <c r="G33" s="33">
        <v>37739</v>
      </c>
      <c r="H33" s="26"/>
      <c r="I33" s="133">
        <f>(D33/D$32)</f>
        <v>0.12825906712036741</v>
      </c>
      <c r="J33" s="133">
        <f t="shared" ref="J33:L39" si="22">(E33/E$32)</f>
        <v>0.19581478945950295</v>
      </c>
      <c r="K33" s="133">
        <f t="shared" si="22"/>
        <v>9.0627601101824468E-2</v>
      </c>
      <c r="L33" s="133">
        <f t="shared" si="22"/>
        <v>0.21600320521992961</v>
      </c>
    </row>
    <row r="34" spans="2:12" x14ac:dyDescent="0.35">
      <c r="B34" s="40" t="s">
        <v>45</v>
      </c>
      <c r="C34" s="26"/>
      <c r="D34" s="26">
        <f t="shared" ref="D34:D39" si="23">SUM(E34:G34)</f>
        <v>994578</v>
      </c>
      <c r="E34" s="49">
        <v>418512</v>
      </c>
      <c r="F34" s="33">
        <v>534266</v>
      </c>
      <c r="G34" s="33">
        <v>41800</v>
      </c>
      <c r="H34" s="26"/>
      <c r="I34" s="133">
        <f t="shared" ref="I34:I39" si="24">(D34/D$32)</f>
        <v>0.14590040998540671</v>
      </c>
      <c r="J34" s="133">
        <f t="shared" si="22"/>
        <v>0.18762970624351888</v>
      </c>
      <c r="K34" s="133">
        <f t="shared" si="22"/>
        <v>0.12110503419173849</v>
      </c>
      <c r="L34" s="133">
        <f t="shared" si="22"/>
        <v>0.23924677331654409</v>
      </c>
    </row>
    <row r="35" spans="2:12" x14ac:dyDescent="0.35">
      <c r="B35" s="54" t="s">
        <v>46</v>
      </c>
      <c r="C35" s="26"/>
      <c r="D35" s="26">
        <f t="shared" si="23"/>
        <v>1494088</v>
      </c>
      <c r="E35" s="49">
        <v>462576</v>
      </c>
      <c r="F35" s="33">
        <v>994517</v>
      </c>
      <c r="G35" s="33">
        <v>36995</v>
      </c>
      <c r="H35" s="26"/>
      <c r="I35" s="133">
        <f t="shared" si="24"/>
        <v>0.21917642633788031</v>
      </c>
      <c r="J35" s="133">
        <f t="shared" si="22"/>
        <v>0.20738473208725675</v>
      </c>
      <c r="K35" s="133">
        <f t="shared" si="22"/>
        <v>0.22543267827124538</v>
      </c>
      <c r="L35" s="133">
        <f t="shared" si="22"/>
        <v>0.21174484159917581</v>
      </c>
    </row>
    <row r="36" spans="2:12" x14ac:dyDescent="0.35">
      <c r="B36" s="54" t="s">
        <v>47</v>
      </c>
      <c r="C36" s="26"/>
      <c r="D36" s="26">
        <f t="shared" si="23"/>
        <v>661673</v>
      </c>
      <c r="E36" s="49">
        <v>119775</v>
      </c>
      <c r="F36" s="33">
        <v>532783</v>
      </c>
      <c r="G36" s="33">
        <v>9115</v>
      </c>
      <c r="H36" s="26"/>
      <c r="I36" s="133">
        <f t="shared" si="24"/>
        <v>9.7064646489540302E-2</v>
      </c>
      <c r="J36" s="133">
        <f t="shared" si="22"/>
        <v>5.3698216694664611E-2</v>
      </c>
      <c r="K36" s="133">
        <f t="shared" si="22"/>
        <v>0.12076887436553516</v>
      </c>
      <c r="L36" s="133">
        <f t="shared" si="22"/>
        <v>5.2170677961251181E-2</v>
      </c>
    </row>
    <row r="37" spans="2:12" ht="30" x14ac:dyDescent="0.35">
      <c r="B37" s="54" t="s">
        <v>48</v>
      </c>
      <c r="C37" s="26"/>
      <c r="D37" s="26">
        <f t="shared" si="23"/>
        <v>1154176</v>
      </c>
      <c r="E37" s="49">
        <v>299661</v>
      </c>
      <c r="F37" s="33">
        <v>837578</v>
      </c>
      <c r="G37" s="33">
        <v>16937</v>
      </c>
      <c r="H37" s="26"/>
      <c r="I37" s="133">
        <f t="shared" si="24"/>
        <v>0.16931276540936635</v>
      </c>
      <c r="J37" s="133">
        <f t="shared" si="22"/>
        <v>0.1343457425417649</v>
      </c>
      <c r="K37" s="133">
        <f t="shared" si="22"/>
        <v>0.1898584456586194</v>
      </c>
      <c r="L37" s="133">
        <f t="shared" si="22"/>
        <v>9.6940732049337494E-2</v>
      </c>
    </row>
    <row r="38" spans="2:12" ht="27" customHeight="1" x14ac:dyDescent="0.35">
      <c r="B38" s="171" t="s">
        <v>49</v>
      </c>
      <c r="C38" s="171"/>
      <c r="D38" s="26">
        <f t="shared" si="23"/>
        <v>1626740</v>
      </c>
      <c r="E38" s="49">
        <v>486841</v>
      </c>
      <c r="F38" s="33">
        <v>1109067</v>
      </c>
      <c r="G38" s="33">
        <v>30832</v>
      </c>
      <c r="H38" s="26"/>
      <c r="I38" s="133">
        <f t="shared" si="24"/>
        <v>0.23863591688098923</v>
      </c>
      <c r="J38" s="133">
        <f t="shared" si="22"/>
        <v>0.21826335640865968</v>
      </c>
      <c r="K38" s="133">
        <f t="shared" si="22"/>
        <v>0.2513983614078546</v>
      </c>
      <c r="L38" s="133">
        <f t="shared" si="22"/>
        <v>0.17647025155252841</v>
      </c>
    </row>
    <row r="39" spans="2:12" x14ac:dyDescent="0.35">
      <c r="B39" s="50" t="s">
        <v>55</v>
      </c>
      <c r="C39" s="51"/>
      <c r="D39" s="51">
        <f t="shared" si="23"/>
        <v>11253</v>
      </c>
      <c r="E39" s="52">
        <v>6387</v>
      </c>
      <c r="F39" s="53">
        <v>3569</v>
      </c>
      <c r="G39" s="53">
        <v>1297</v>
      </c>
      <c r="H39" s="51"/>
      <c r="I39" s="134">
        <f t="shared" si="24"/>
        <v>1.6507677764496919E-3</v>
      </c>
      <c r="J39" s="134">
        <f t="shared" si="22"/>
        <v>2.8634565646322094E-3</v>
      </c>
      <c r="K39" s="134">
        <f t="shared" si="22"/>
        <v>8.0900500318252457E-4</v>
      </c>
      <c r="L39" s="134">
        <f t="shared" si="22"/>
        <v>7.4235183012334371E-3</v>
      </c>
    </row>
    <row r="40" spans="2:12" ht="7.5" customHeight="1" x14ac:dyDescent="0.35">
      <c r="B40" s="17"/>
      <c r="C40" s="26"/>
      <c r="D40" s="26"/>
      <c r="E40" s="49"/>
      <c r="F40" s="33"/>
      <c r="G40" s="33"/>
      <c r="H40" s="26"/>
      <c r="I40" s="48"/>
      <c r="J40" s="48"/>
      <c r="K40" s="48"/>
      <c r="L40" s="48"/>
    </row>
    <row r="41" spans="2:12" ht="25.5" x14ac:dyDescent="0.35">
      <c r="B41" s="56" t="s">
        <v>407</v>
      </c>
      <c r="C41" s="55"/>
      <c r="D41" s="55"/>
      <c r="E41" s="55"/>
      <c r="F41" s="55"/>
      <c r="G41" s="55"/>
      <c r="H41" s="55"/>
      <c r="I41" s="55"/>
      <c r="J41" s="55"/>
      <c r="K41" s="55"/>
    </row>
    <row r="42" spans="2:12" x14ac:dyDescent="0.35">
      <c r="B42" s="56" t="s">
        <v>50</v>
      </c>
      <c r="C42" s="56"/>
      <c r="D42" s="56"/>
      <c r="E42" s="56"/>
      <c r="F42" s="56"/>
      <c r="G42" s="56"/>
      <c r="H42" s="56"/>
      <c r="I42" s="56"/>
      <c r="J42" s="56"/>
      <c r="K42" s="56"/>
    </row>
    <row r="43" spans="2:12" ht="38.25" x14ac:dyDescent="0.35">
      <c r="B43" s="56" t="s">
        <v>51</v>
      </c>
      <c r="C43" s="56"/>
      <c r="D43" s="56"/>
      <c r="E43" s="56"/>
      <c r="F43" s="56"/>
      <c r="G43" s="56"/>
      <c r="H43" s="56"/>
      <c r="I43" s="56"/>
      <c r="J43" s="56"/>
      <c r="K43" s="56"/>
    </row>
    <row r="44" spans="2:12" ht="25.5" x14ac:dyDescent="0.35">
      <c r="B44" s="56" t="s">
        <v>408</v>
      </c>
      <c r="C44" s="56"/>
      <c r="D44" s="56"/>
      <c r="E44" s="56"/>
      <c r="F44" s="56"/>
      <c r="G44" s="56"/>
      <c r="H44" s="56"/>
      <c r="I44" s="56"/>
      <c r="J44" s="56"/>
      <c r="K44" s="56"/>
    </row>
    <row r="45" spans="2:12" ht="25.5" x14ac:dyDescent="0.35">
      <c r="B45" s="56" t="s">
        <v>52</v>
      </c>
      <c r="C45" s="56"/>
      <c r="D45" s="56"/>
      <c r="E45" s="56"/>
      <c r="F45" s="56"/>
      <c r="G45" s="56"/>
      <c r="H45" s="56"/>
      <c r="I45" s="56"/>
      <c r="J45" s="56"/>
      <c r="K45" s="56"/>
    </row>
    <row r="46" spans="2:12" ht="25.5" x14ac:dyDescent="0.35">
      <c r="B46" s="56" t="s">
        <v>53</v>
      </c>
      <c r="C46" s="56"/>
      <c r="D46" s="56"/>
      <c r="E46" s="56"/>
      <c r="F46" s="56"/>
      <c r="G46" s="56"/>
      <c r="H46" s="56"/>
      <c r="I46" s="56"/>
      <c r="J46" s="56"/>
      <c r="K46" s="56"/>
    </row>
    <row r="47" spans="2:12" ht="165.75" x14ac:dyDescent="0.35">
      <c r="B47" s="56" t="s">
        <v>54</v>
      </c>
      <c r="C47" s="56"/>
      <c r="D47" s="56"/>
      <c r="E47" s="56"/>
      <c r="F47" s="56"/>
      <c r="G47" s="56"/>
      <c r="H47" s="56"/>
      <c r="I47" s="56"/>
      <c r="J47" s="56"/>
      <c r="K47" s="56"/>
      <c r="L47" s="56"/>
    </row>
    <row r="48" spans="2:12" ht="63.75" x14ac:dyDescent="0.35">
      <c r="B48" s="56" t="s">
        <v>391</v>
      </c>
      <c r="C48" s="56"/>
      <c r="D48" s="56"/>
      <c r="E48" s="56"/>
      <c r="F48" s="56"/>
      <c r="G48" s="56"/>
      <c r="H48" s="56"/>
      <c r="I48" s="56"/>
      <c r="J48" s="56"/>
      <c r="K48" s="56"/>
    </row>
    <row r="49" x14ac:dyDescent="0.35"/>
  </sheetData>
  <mergeCells count="9">
    <mergeCell ref="B38:C38"/>
    <mergeCell ref="M4:M5"/>
    <mergeCell ref="C3:L3"/>
    <mergeCell ref="B4:B5"/>
    <mergeCell ref="D4:D5"/>
    <mergeCell ref="E4:E5"/>
    <mergeCell ref="F4:F5"/>
    <mergeCell ref="G4:G5"/>
    <mergeCell ref="I4:L4"/>
  </mergeCells>
  <hyperlinks>
    <hyperlink ref="M4:M5" location="Índice!C5" display="Regresar" xr:uid="{00000000-0004-0000-0700-000000000000}"/>
  </hyperlinks>
  <pageMargins left="0.7" right="0.7" top="0.75" bottom="0.75" header="0.3" footer="0.3"/>
  <ignoredErrors>
    <ignoredError sqref="D8" formula="1"/>
    <ignoredError sqref="E8:G8" formula="1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Índice</vt:lpstr>
      <vt:lpstr>IV.1 Total Naturalizados</vt:lpstr>
      <vt:lpstr>IV.2 Total Naturalizados Mex</vt:lpstr>
      <vt:lpstr>IV.3 Total Nat Pais</vt:lpstr>
      <vt:lpstr>IV.3.1 Prin.Paises Nat</vt:lpstr>
      <vt:lpstr>IV.4 Carac.Demograficas</vt:lpstr>
      <vt:lpstr>IV.5 Carac.Sociales</vt:lpstr>
      <vt:lpstr>IV.6 Carac.Laborales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Administrador</cp:lastModifiedBy>
  <dcterms:created xsi:type="dcterms:W3CDTF">2021-12-10T17:15:34Z</dcterms:created>
  <dcterms:modified xsi:type="dcterms:W3CDTF">2023-05-03T16:33:48Z</dcterms:modified>
</cp:coreProperties>
</file>